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L:\Ref44\Sachgebiet Förderung\Deutschlandticket\DT 2024\"/>
    </mc:Choice>
  </mc:AlternateContent>
  <xr:revisionPtr revIDLastSave="0" documentId="13_ncr:1_{AAC3F57D-9A9F-459B-BF3B-F5BFED093EE5}" xr6:coauthVersionLast="47" xr6:coauthVersionMax="47" xr10:uidLastSave="{00000000-0000-0000-0000-000000000000}"/>
  <bookViews>
    <workbookView xWindow="-38520" yWindow="-120" windowWidth="38640" windowHeight="21120" tabRatio="930" firstSheet="1" activeTab="1" xr2:uid="{00000000-000D-0000-FFFF-FFFF00000000}"/>
  </bookViews>
  <sheets>
    <sheet name="Anlage1_Jahr" sheetId="1" state="hidden" r:id="rId1"/>
    <sheet name="Anlage1" sheetId="15" r:id="rId2"/>
    <sheet name="Anl1.1.1_Fahrgeldeinnahmen" sheetId="3" r:id="rId3"/>
    <sheet name="Anl1.1.2_Fahrgeldeinnahmen" sheetId="11" r:id="rId4"/>
    <sheet name="Anl1.1.3_Fahrgeldeinnahmen" sheetId="12" r:id="rId5"/>
    <sheet name="Anl1.1.4_Fahrgeldeinnahmen" sheetId="13" r:id="rId6"/>
    <sheet name="Anl1.3_allgVorschrift" sheetId="5" r:id="rId7"/>
    <sheet name="Anl1.4.1_BT_Gk" sheetId="17" r:id="rId8"/>
    <sheet name="Anl1.4.2_BT_SPNV_AT" sheetId="18" r:id="rId9"/>
    <sheet name="Anl1.4.3_BT_VU" sheetId="19" r:id="rId10"/>
    <sheet name="Anl1.5_Abokunden" sheetId="20" r:id="rId11"/>
    <sheet name="Anl1.6_geringAusgleich" sheetId="10" r:id="rId12"/>
  </sheets>
  <definedNames>
    <definedName name="_xlnm.Print_Area" localSheetId="7">'Anl1.4.1_BT_Gk'!$A$1:$D$25</definedName>
    <definedName name="_xlnm.Print_Area" localSheetId="8">'Anl1.4.2_BT_SPNV_AT'!$A$1:$D$26</definedName>
    <definedName name="_xlnm.Print_Area" localSheetId="9">'Anl1.4.3_BT_VU'!$A$1:$D$19</definedName>
    <definedName name="_xlnm.Print_Area" localSheetId="11">'Anl1.6_geringAusgleich'!$A$1:$F$27</definedName>
    <definedName name="_xlnm.Print_Area" localSheetId="1">Anlage1!$A$1:$D$65</definedName>
    <definedName name="_xlnm.Print_Area" localSheetId="0">Anlage1_Jahr!$A$1:$D$71</definedName>
    <definedName name="_xlnm.Print_Titles" localSheetId="2">'Anl1.1.1_Fahrgeldeinnahmen'!$7:$8</definedName>
    <definedName name="_xlnm.Print_Titles" localSheetId="3">'Anl1.1.2_Fahrgeldeinnahmen'!$7:$8</definedName>
    <definedName name="_xlnm.Print_Titles" localSheetId="4">'Anl1.1.3_Fahrgeldeinnahmen'!$7:$8</definedName>
    <definedName name="_xlnm.Print_Titles" localSheetId="5">'Anl1.1.4_Fahrgeldeinnahmen'!$7:$8</definedName>
    <definedName name="_xlnm.Print_Titles" localSheetId="10">'Anl1.5_Abokunden'!$A:$A</definedName>
    <definedName name="_xlnm.Print_Titles" localSheetId="11">'Anl1.6_geringAusgleich'!$A:$A</definedName>
    <definedName name="_xlnm.Print_Titles" localSheetId="1">Anlage1!$1:$2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8" i="15" l="1"/>
  <c r="O70" i="13"/>
  <c r="O71" i="13"/>
  <c r="O72" i="13"/>
  <c r="C73" i="13"/>
  <c r="D73" i="13"/>
  <c r="E73" i="13"/>
  <c r="F73" i="13"/>
  <c r="G73" i="13"/>
  <c r="H73" i="13"/>
  <c r="I73" i="13"/>
  <c r="J73" i="13"/>
  <c r="K73" i="13"/>
  <c r="L73" i="13"/>
  <c r="M73" i="13"/>
  <c r="N73" i="13"/>
  <c r="O73" i="13" l="1"/>
  <c r="D77" i="13" l="1"/>
  <c r="E77" i="13"/>
  <c r="F77" i="13"/>
  <c r="G77" i="13"/>
  <c r="H77" i="13"/>
  <c r="I77" i="13"/>
  <c r="J77" i="13"/>
  <c r="K77" i="13"/>
  <c r="L77" i="13"/>
  <c r="M77" i="13"/>
  <c r="N77" i="13"/>
  <c r="D76" i="13"/>
  <c r="E76" i="13"/>
  <c r="F76" i="13"/>
  <c r="G76" i="13"/>
  <c r="H76" i="13"/>
  <c r="I76" i="13"/>
  <c r="J76" i="13"/>
  <c r="K76" i="13"/>
  <c r="L76" i="13"/>
  <c r="M76" i="13"/>
  <c r="N76" i="13"/>
  <c r="D75" i="13"/>
  <c r="E75" i="13"/>
  <c r="F75" i="13"/>
  <c r="G75" i="13"/>
  <c r="H75" i="13"/>
  <c r="I75" i="13"/>
  <c r="J75" i="13"/>
  <c r="K75" i="13"/>
  <c r="L75" i="13"/>
  <c r="M75" i="13"/>
  <c r="N75" i="13"/>
  <c r="C76" i="13"/>
  <c r="C77" i="13"/>
  <c r="C75" i="13"/>
  <c r="N68" i="13"/>
  <c r="M68" i="13"/>
  <c r="L68" i="13"/>
  <c r="K68" i="13"/>
  <c r="J68" i="13"/>
  <c r="I68" i="13"/>
  <c r="H68" i="13"/>
  <c r="G68" i="13"/>
  <c r="F68" i="13"/>
  <c r="E68" i="13"/>
  <c r="D68" i="13"/>
  <c r="C68" i="13"/>
  <c r="O67" i="13"/>
  <c r="O66" i="13"/>
  <c r="O65" i="13"/>
  <c r="N63" i="13"/>
  <c r="M63" i="13"/>
  <c r="L63" i="13"/>
  <c r="K63" i="13"/>
  <c r="J63" i="13"/>
  <c r="I63" i="13"/>
  <c r="H63" i="13"/>
  <c r="G63" i="13"/>
  <c r="F63" i="13"/>
  <c r="E63" i="13"/>
  <c r="D63" i="13"/>
  <c r="C63" i="13"/>
  <c r="O62" i="13"/>
  <c r="O61" i="13"/>
  <c r="O60" i="13"/>
  <c r="N58" i="13"/>
  <c r="M58" i="13"/>
  <c r="L58" i="13"/>
  <c r="K58" i="13"/>
  <c r="J58" i="13"/>
  <c r="I58" i="13"/>
  <c r="H58" i="13"/>
  <c r="G58" i="13"/>
  <c r="F58" i="13"/>
  <c r="E58" i="13"/>
  <c r="D58" i="13"/>
  <c r="C58" i="13"/>
  <c r="O57" i="13"/>
  <c r="O56" i="13"/>
  <c r="O55" i="13"/>
  <c r="N53" i="13"/>
  <c r="M53" i="13"/>
  <c r="L53" i="13"/>
  <c r="K53" i="13"/>
  <c r="J53" i="13"/>
  <c r="I53" i="13"/>
  <c r="H53" i="13"/>
  <c r="G53" i="13"/>
  <c r="F53" i="13"/>
  <c r="E53" i="13"/>
  <c r="D53" i="13"/>
  <c r="C53" i="13"/>
  <c r="O52" i="13"/>
  <c r="O51" i="13"/>
  <c r="O50" i="13"/>
  <c r="N48" i="13"/>
  <c r="M48" i="13"/>
  <c r="L48" i="13"/>
  <c r="K48" i="13"/>
  <c r="J48" i="13"/>
  <c r="I48" i="13"/>
  <c r="H48" i="13"/>
  <c r="G48" i="13"/>
  <c r="F48" i="13"/>
  <c r="E48" i="13"/>
  <c r="D48" i="13"/>
  <c r="C48" i="13"/>
  <c r="O47" i="13"/>
  <c r="O46" i="13"/>
  <c r="O45" i="13"/>
  <c r="N43" i="13"/>
  <c r="M43" i="13"/>
  <c r="L43" i="13"/>
  <c r="K43" i="13"/>
  <c r="J43" i="13"/>
  <c r="I43" i="13"/>
  <c r="H43" i="13"/>
  <c r="G43" i="13"/>
  <c r="F43" i="13"/>
  <c r="E43" i="13"/>
  <c r="D43" i="13"/>
  <c r="C43" i="13"/>
  <c r="O42" i="13"/>
  <c r="O41" i="13"/>
  <c r="O40" i="13"/>
  <c r="O53" i="13" l="1"/>
  <c r="O48" i="13"/>
  <c r="O68" i="13"/>
  <c r="O43" i="13"/>
  <c r="O63" i="13"/>
  <c r="O58" i="13"/>
  <c r="N33" i="13" l="1"/>
  <c r="M33" i="13"/>
  <c r="L33" i="13"/>
  <c r="K33" i="13"/>
  <c r="J33" i="13"/>
  <c r="I33" i="13"/>
  <c r="H33" i="13"/>
  <c r="G33" i="13"/>
  <c r="F33" i="13"/>
  <c r="E33" i="13"/>
  <c r="D33" i="13"/>
  <c r="C33" i="13"/>
  <c r="O32" i="13"/>
  <c r="O31" i="13"/>
  <c r="O30" i="13"/>
  <c r="O25" i="13"/>
  <c r="O26" i="13"/>
  <c r="O27" i="13"/>
  <c r="C28" i="13"/>
  <c r="D28" i="13"/>
  <c r="E28" i="13"/>
  <c r="F28" i="13"/>
  <c r="G28" i="13"/>
  <c r="H28" i="13"/>
  <c r="I28" i="13"/>
  <c r="J28" i="13"/>
  <c r="K28" i="13"/>
  <c r="L28" i="13"/>
  <c r="M28" i="13"/>
  <c r="N28" i="13"/>
  <c r="O35" i="13"/>
  <c r="O36" i="13"/>
  <c r="O37" i="13"/>
  <c r="C38" i="13"/>
  <c r="D38" i="13"/>
  <c r="E38" i="13"/>
  <c r="F38" i="13"/>
  <c r="G38" i="13"/>
  <c r="H38" i="13"/>
  <c r="I38" i="13"/>
  <c r="J38" i="13"/>
  <c r="K38" i="13"/>
  <c r="L38" i="13"/>
  <c r="M38" i="13"/>
  <c r="N38" i="13"/>
  <c r="N23" i="13"/>
  <c r="M23" i="13"/>
  <c r="L23" i="13"/>
  <c r="K23" i="13"/>
  <c r="J23" i="13"/>
  <c r="I23" i="13"/>
  <c r="H23" i="13"/>
  <c r="G23" i="13"/>
  <c r="F23" i="13"/>
  <c r="E23" i="13"/>
  <c r="D23" i="13"/>
  <c r="C23" i="13"/>
  <c r="O22" i="13"/>
  <c r="O21" i="13"/>
  <c r="O20" i="13"/>
  <c r="O38" i="13" l="1"/>
  <c r="O28" i="13"/>
  <c r="O33" i="13"/>
  <c r="O23" i="13"/>
  <c r="H28" i="20" l="1"/>
  <c r="N19" i="3"/>
  <c r="M19" i="3"/>
  <c r="L19" i="3"/>
  <c r="K19" i="3"/>
  <c r="J19" i="3"/>
  <c r="I19" i="3"/>
  <c r="H19" i="3"/>
  <c r="G19" i="3"/>
  <c r="F19" i="3"/>
  <c r="E19" i="3"/>
  <c r="D19" i="3"/>
  <c r="C19" i="3"/>
  <c r="N18" i="3"/>
  <c r="M18" i="3"/>
  <c r="L18" i="3"/>
  <c r="K18" i="3"/>
  <c r="J18" i="3"/>
  <c r="I18" i="3"/>
  <c r="H18" i="3"/>
  <c r="G18" i="3"/>
  <c r="F18" i="3"/>
  <c r="E18" i="3"/>
  <c r="D18" i="3"/>
  <c r="C18" i="3"/>
  <c r="N17" i="3"/>
  <c r="M17" i="3"/>
  <c r="L17" i="3"/>
  <c r="K17" i="3"/>
  <c r="J17" i="3"/>
  <c r="I17" i="3"/>
  <c r="H17" i="3"/>
  <c r="G17" i="3"/>
  <c r="F17" i="3"/>
  <c r="E17" i="3"/>
  <c r="D17" i="3"/>
  <c r="C17" i="3"/>
  <c r="C28" i="20" l="1"/>
  <c r="E28" i="20"/>
  <c r="B28" i="20"/>
  <c r="F27" i="20"/>
  <c r="F26" i="20"/>
  <c r="F25" i="20"/>
  <c r="F24" i="20"/>
  <c r="F23" i="20"/>
  <c r="F22" i="20"/>
  <c r="F21" i="20"/>
  <c r="F20" i="20"/>
  <c r="F19" i="20"/>
  <c r="F18" i="20"/>
  <c r="F17" i="20"/>
  <c r="F16" i="20"/>
  <c r="F15" i="20"/>
  <c r="F14" i="20"/>
  <c r="F13" i="20"/>
  <c r="F12" i="20"/>
  <c r="F11" i="20"/>
  <c r="F10" i="20"/>
  <c r="F9" i="20"/>
  <c r="F8" i="20"/>
  <c r="F7" i="20"/>
  <c r="F28" i="20" s="1"/>
  <c r="D8" i="20" l="1"/>
  <c r="D9" i="20"/>
  <c r="D10" i="20"/>
  <c r="D11" i="20"/>
  <c r="D12" i="20"/>
  <c r="D13" i="20"/>
  <c r="D14" i="20"/>
  <c r="D15" i="20"/>
  <c r="D16" i="20"/>
  <c r="D17" i="20"/>
  <c r="G17" i="20" s="1"/>
  <c r="D18" i="20"/>
  <c r="G18" i="20" s="1"/>
  <c r="D19" i="20"/>
  <c r="G19" i="20" s="1"/>
  <c r="D20" i="20"/>
  <c r="G20" i="20" s="1"/>
  <c r="D21" i="20"/>
  <c r="D22" i="20"/>
  <c r="D23" i="20"/>
  <c r="D24" i="20"/>
  <c r="D25" i="20"/>
  <c r="D26" i="20"/>
  <c r="D27" i="20"/>
  <c r="G26" i="20"/>
  <c r="G27" i="20"/>
  <c r="G25" i="20" l="1"/>
  <c r="G9" i="20"/>
  <c r="G8" i="20"/>
  <c r="G14" i="20"/>
  <c r="G13" i="20"/>
  <c r="G12" i="20"/>
  <c r="G11" i="20"/>
  <c r="G15" i="20"/>
  <c r="G10" i="20"/>
  <c r="G24" i="20"/>
  <c r="G23" i="20"/>
  <c r="G22" i="20"/>
  <c r="G21" i="20"/>
  <c r="G16" i="20"/>
  <c r="D7" i="20"/>
  <c r="D28" i="20" s="1"/>
  <c r="D16" i="5"/>
  <c r="P14" i="5"/>
  <c r="P13" i="5"/>
  <c r="P11" i="5"/>
  <c r="P10" i="5"/>
  <c r="P8" i="5"/>
  <c r="P7" i="5"/>
  <c r="D12" i="5"/>
  <c r="E12" i="5"/>
  <c r="F12" i="5"/>
  <c r="G12" i="5"/>
  <c r="D15" i="5"/>
  <c r="E15" i="5"/>
  <c r="F15" i="5"/>
  <c r="G15" i="5"/>
  <c r="E16" i="5"/>
  <c r="F16" i="5"/>
  <c r="G16" i="5"/>
  <c r="D17" i="5"/>
  <c r="E17" i="5"/>
  <c r="F17" i="5"/>
  <c r="G17" i="5"/>
  <c r="D9" i="5"/>
  <c r="E9" i="5"/>
  <c r="F9" i="5"/>
  <c r="G9" i="5"/>
  <c r="E18" i="5" l="1"/>
  <c r="G18" i="5"/>
  <c r="F18" i="5"/>
  <c r="G7" i="20"/>
  <c r="G28" i="20" s="1"/>
  <c r="D18" i="5"/>
  <c r="O17" i="13" l="1"/>
  <c r="O16" i="13"/>
  <c r="O15" i="13"/>
  <c r="O12" i="13"/>
  <c r="O11" i="13"/>
  <c r="O10" i="13"/>
  <c r="F78" i="13" l="1"/>
  <c r="E78" i="13"/>
  <c r="C78" i="13"/>
  <c r="D78" i="13"/>
  <c r="C13" i="13"/>
  <c r="D13" i="13"/>
  <c r="E13" i="13"/>
  <c r="F13" i="13"/>
  <c r="C18" i="13"/>
  <c r="D18" i="13"/>
  <c r="E18" i="13"/>
  <c r="F18" i="13"/>
  <c r="O11" i="12"/>
  <c r="O10" i="12"/>
  <c r="O9" i="12"/>
  <c r="C12" i="12"/>
  <c r="D12" i="12"/>
  <c r="E12" i="12"/>
  <c r="F12" i="12"/>
  <c r="O11" i="11"/>
  <c r="O10" i="11"/>
  <c r="O9" i="11"/>
  <c r="O19" i="3"/>
  <c r="O18" i="3"/>
  <c r="O17" i="3"/>
  <c r="O15" i="3"/>
  <c r="O14" i="3"/>
  <c r="O13" i="3"/>
  <c r="O11" i="3"/>
  <c r="O10" i="3"/>
  <c r="O9" i="3"/>
  <c r="C12" i="11"/>
  <c r="D12" i="11"/>
  <c r="E12" i="11"/>
  <c r="F12" i="11"/>
  <c r="C20" i="3"/>
  <c r="D20" i="3"/>
  <c r="E20" i="3"/>
  <c r="F20" i="3"/>
  <c r="C16" i="3"/>
  <c r="D16" i="3"/>
  <c r="E16" i="3"/>
  <c r="F16" i="3"/>
  <c r="C12" i="3"/>
  <c r="D12" i="3"/>
  <c r="E12" i="3"/>
  <c r="F12" i="3"/>
  <c r="D16" i="19"/>
  <c r="D23" i="18"/>
  <c r="D22" i="17"/>
  <c r="D14" i="18" l="1"/>
  <c r="D14" i="15" l="1"/>
  <c r="D15" i="15" s="1"/>
  <c r="D42" i="15" l="1"/>
  <c r="D46" i="15" s="1"/>
  <c r="E27" i="10"/>
  <c r="D27" i="10"/>
  <c r="F26" i="10"/>
  <c r="F25" i="10"/>
  <c r="F24" i="10"/>
  <c r="F23" i="10"/>
  <c r="F22" i="10"/>
  <c r="F21" i="10"/>
  <c r="F20" i="10"/>
  <c r="F19" i="10"/>
  <c r="F18" i="10"/>
  <c r="F17" i="10"/>
  <c r="F16" i="10"/>
  <c r="F15" i="10"/>
  <c r="F14" i="10"/>
  <c r="F13" i="10"/>
  <c r="F12" i="10"/>
  <c r="F11" i="10"/>
  <c r="F10" i="10"/>
  <c r="F9" i="10"/>
  <c r="F8" i="10"/>
  <c r="F7" i="10"/>
  <c r="F6" i="10"/>
  <c r="D19" i="19"/>
  <c r="D11" i="19" l="1"/>
  <c r="D26" i="18"/>
  <c r="D17" i="18"/>
  <c r="D25" i="17"/>
  <c r="D13" i="17"/>
  <c r="D16" i="17" s="1"/>
  <c r="D37" i="15" l="1"/>
  <c r="D38" i="15"/>
  <c r="D60" i="15"/>
  <c r="D39" i="15" l="1"/>
  <c r="D68" i="1"/>
  <c r="D31" i="1"/>
  <c r="D30" i="1"/>
  <c r="H16" i="5"/>
  <c r="I16" i="5"/>
  <c r="J16" i="5"/>
  <c r="K16" i="5"/>
  <c r="L16" i="5"/>
  <c r="M16" i="5"/>
  <c r="N16" i="5"/>
  <c r="O16" i="5"/>
  <c r="H17" i="5"/>
  <c r="I17" i="5"/>
  <c r="J17" i="5"/>
  <c r="K17" i="5"/>
  <c r="L17" i="5"/>
  <c r="M17" i="5"/>
  <c r="N17" i="5"/>
  <c r="O17" i="5"/>
  <c r="P17" i="5" l="1"/>
  <c r="P16" i="5"/>
  <c r="O76" i="13"/>
  <c r="O75" i="13"/>
  <c r="O77" i="13"/>
  <c r="H78" i="13"/>
  <c r="D61" i="15"/>
  <c r="M18" i="5"/>
  <c r="F27" i="10"/>
  <c r="D34" i="15"/>
  <c r="D33" i="15"/>
  <c r="D5" i="15"/>
  <c r="G78" i="13"/>
  <c r="D25" i="1"/>
  <c r="D26" i="1" s="1"/>
  <c r="J78" i="13"/>
  <c r="M78" i="13"/>
  <c r="K18" i="5"/>
  <c r="J18" i="5"/>
  <c r="D42" i="1"/>
  <c r="D41" i="1"/>
  <c r="D44" i="1"/>
  <c r="D45" i="1"/>
  <c r="N18" i="5"/>
  <c r="L18" i="5"/>
  <c r="H18" i="5"/>
  <c r="O18" i="5"/>
  <c r="I18" i="5"/>
  <c r="D22" i="1"/>
  <c r="D21" i="1"/>
  <c r="K78" i="13"/>
  <c r="L78" i="13"/>
  <c r="D6" i="15"/>
  <c r="D16" i="15" s="1"/>
  <c r="D8" i="1"/>
  <c r="D17" i="1" s="1"/>
  <c r="N78" i="13"/>
  <c r="D7" i="1"/>
  <c r="D16" i="1" s="1"/>
  <c r="I78" i="13"/>
  <c r="D6" i="1"/>
  <c r="P18" i="5" l="1"/>
  <c r="O78" i="13"/>
  <c r="D62" i="15"/>
  <c r="D63" i="15" s="1"/>
  <c r="D35" i="15"/>
  <c r="D19" i="15" l="1"/>
  <c r="D29" i="1" l="1"/>
  <c r="D32" i="1" s="1"/>
  <c r="D46" i="1"/>
  <c r="N20" i="3" l="1"/>
  <c r="M20" i="3"/>
  <c r="L20" i="3"/>
  <c r="K20" i="3"/>
  <c r="J20" i="3"/>
  <c r="I20" i="3"/>
  <c r="H20" i="3"/>
  <c r="G20" i="3"/>
  <c r="N16" i="3"/>
  <c r="M16" i="3"/>
  <c r="L16" i="3"/>
  <c r="K16" i="3"/>
  <c r="J16" i="3"/>
  <c r="I16" i="3"/>
  <c r="H16" i="3"/>
  <c r="G16" i="3"/>
  <c r="N12" i="3"/>
  <c r="M12" i="3"/>
  <c r="L12" i="3"/>
  <c r="K12" i="3"/>
  <c r="J12" i="3"/>
  <c r="I12" i="3"/>
  <c r="H12" i="3"/>
  <c r="G12" i="3"/>
  <c r="O12" i="3" l="1"/>
  <c r="O20" i="3"/>
  <c r="O16" i="3"/>
  <c r="N18" i="13"/>
  <c r="M18" i="13"/>
  <c r="L18" i="13"/>
  <c r="K18" i="13"/>
  <c r="J18" i="13"/>
  <c r="I18" i="13"/>
  <c r="H18" i="13"/>
  <c r="G18" i="13"/>
  <c r="N13" i="13"/>
  <c r="M13" i="13"/>
  <c r="L13" i="13"/>
  <c r="K13" i="13"/>
  <c r="J13" i="13"/>
  <c r="I13" i="13"/>
  <c r="H13" i="13"/>
  <c r="G13" i="13"/>
  <c r="O13" i="13" l="1"/>
  <c r="O18" i="13"/>
  <c r="N12" i="12"/>
  <c r="M12" i="12"/>
  <c r="L12" i="12"/>
  <c r="K12" i="12"/>
  <c r="J12" i="12"/>
  <c r="I12" i="12"/>
  <c r="H12" i="12"/>
  <c r="G12" i="12"/>
  <c r="N12" i="11"/>
  <c r="M12" i="11"/>
  <c r="L12" i="11"/>
  <c r="K12" i="11"/>
  <c r="J12" i="11"/>
  <c r="I12" i="11"/>
  <c r="H12" i="11"/>
  <c r="G12" i="11"/>
  <c r="O12" i="12" l="1"/>
  <c r="O12" i="11"/>
  <c r="D43" i="1"/>
  <c r="D39" i="1" l="1"/>
  <c r="D53" i="1" s="1"/>
  <c r="D69" i="1" s="1"/>
  <c r="D18" i="1" l="1"/>
  <c r="O15" i="5"/>
  <c r="N15" i="5"/>
  <c r="M15" i="5"/>
  <c r="L15" i="5"/>
  <c r="K15" i="5"/>
  <c r="J15" i="5"/>
  <c r="I15" i="5"/>
  <c r="H15" i="5"/>
  <c r="O12" i="5"/>
  <c r="N12" i="5"/>
  <c r="M12" i="5"/>
  <c r="L12" i="5"/>
  <c r="K12" i="5"/>
  <c r="J12" i="5"/>
  <c r="I12" i="5"/>
  <c r="H12" i="5"/>
  <c r="H9" i="5"/>
  <c r="I9" i="5"/>
  <c r="J9" i="5"/>
  <c r="K9" i="5"/>
  <c r="L9" i="5"/>
  <c r="M9" i="5"/>
  <c r="N9" i="5"/>
  <c r="O9" i="5"/>
  <c r="P15" i="5" l="1"/>
  <c r="P12" i="5"/>
  <c r="P9" i="5"/>
  <c r="D23" i="1"/>
  <c r="D9" i="1"/>
  <c r="D34" i="1" l="1"/>
  <c r="D71" i="1" s="1"/>
  <c r="D20" i="15"/>
  <c r="D21" i="15" l="1"/>
  <c r="D30" i="15"/>
  <c r="D53" i="15" l="1"/>
  <c r="D65" i="15" s="1"/>
</calcChain>
</file>

<file path=xl/sharedStrings.xml><?xml version="1.0" encoding="utf-8"?>
<sst xmlns="http://schemas.openxmlformats.org/spreadsheetml/2006/main" count="735" uniqueCount="300">
  <si>
    <t>Verluste</t>
  </si>
  <si>
    <t>A</t>
  </si>
  <si>
    <t>Verlust</t>
  </si>
  <si>
    <t>Verlust Erstattungsleistung SGB IX</t>
  </si>
  <si>
    <t>Verlust Ausgleichsleistungen aus allgemeinen Vorschriften</t>
  </si>
  <si>
    <t>Summe Verluste</t>
  </si>
  <si>
    <t>eingesparte Personalkosten (z. B. durch Kurzarbeitergeld oder Überstundenabbau)</t>
  </si>
  <si>
    <t>Energie- und Kraftstoffkosteneinsparungen</t>
  </si>
  <si>
    <t>Summe Einsparungen</t>
  </si>
  <si>
    <t>Einheit</t>
  </si>
  <si>
    <t>€</t>
  </si>
  <si>
    <t>%</t>
  </si>
  <si>
    <t>Gesamtsumme beantragter Schadensausgleich 
(Differenz Verluste – Einsparungen)</t>
  </si>
  <si>
    <t>B</t>
  </si>
  <si>
    <t>C</t>
  </si>
  <si>
    <t>Position</t>
  </si>
  <si>
    <t>2019 Ist</t>
  </si>
  <si>
    <t>Mai</t>
  </si>
  <si>
    <t>Juni</t>
  </si>
  <si>
    <t>Juli</t>
  </si>
  <si>
    <t>August</t>
  </si>
  <si>
    <t>September</t>
  </si>
  <si>
    <t>Oktober</t>
  </si>
  <si>
    <t>November</t>
  </si>
  <si>
    <t>Dezember</t>
  </si>
  <si>
    <t>Summe</t>
  </si>
  <si>
    <t>regulär erwartete Ausgleichsleistung</t>
  </si>
  <si>
    <t>tatsächlich erhaltene Ausgleichsleistung</t>
  </si>
  <si>
    <t>lfd. Nr.</t>
  </si>
  <si>
    <t>nachgewiesener Vomhundertsatz 2019 gem. § 231 (5) SGB IX</t>
  </si>
  <si>
    <t>festgelegter Vomhundertsatz SGB IX 2019</t>
  </si>
  <si>
    <t>Bezeichnung der allgemeinen Vorschrift</t>
  </si>
  <si>
    <t>Betrag in Euro</t>
  </si>
  <si>
    <t>regulär für den beantragten Leistungszeitraum erwartete Ausgleichsleistung aus allgemeinen Vorschriften (detaillierte Darstellung in Anlage 1.3)</t>
  </si>
  <si>
    <t>tatsächlich für den beantragten Leistungszeitraum erhaltene Ausgleichsleistung aus allgemeinen Vorschriften (detaillierte Darstellung in Anlage 1.3)</t>
  </si>
  <si>
    <t>Antragsteller:</t>
  </si>
  <si>
    <t>Verlust Ausgleichsleistungen für Maßnahmen zum Schadensausgleich</t>
  </si>
  <si>
    <t>Empfänger (VU/EVU)</t>
  </si>
  <si>
    <t>geplante Ausgleichsleistung (Soll) in EUR</t>
  </si>
  <si>
    <t>begründende Rechtsgrundlage
(allgemeinen Vorschrift)</t>
  </si>
  <si>
    <t>Anlage 1.3 (zu Ziffer 3 der Anlage 1): Minderung Ausgleichsleistungen aus allgemeinen Vorschriften</t>
  </si>
  <si>
    <t>Hinweis: Die von den Verkehrsunternehmen im Zuständigkeitsbereich des Aufgabenträgers in ihren Anträgen gemeldeten Schäden aus nicht erhaltener Ausgleichsleistung dürfen die hier gemeldeten Einsparungen nicht übersteigen.</t>
  </si>
  <si>
    <r>
      <t xml:space="preserve">Verlust aus Ausgleichsleistungen an VU für Maßnahmen zum Schadensausgleich 
</t>
    </r>
    <r>
      <rPr>
        <sz val="10"/>
        <rFont val="Arial"/>
        <family val="2"/>
      </rPr>
      <t>(detaillierte Aufstellung in Anlage 1.4</t>
    </r>
    <r>
      <rPr>
        <sz val="10"/>
        <color theme="1"/>
        <rFont val="Arial"/>
        <family val="2"/>
      </rPr>
      <t>)</t>
    </r>
  </si>
  <si>
    <t>verringerte Verkaufsprovisionen (entsprechend V 2 a ee erster Punkt der o. g. RL)</t>
  </si>
  <si>
    <t>nicht entstandene Kosten für Wartungsarbeiten und Reparaturen</t>
  </si>
  <si>
    <t>von anderen Stellen erhaltene anderweitige Ausgleichszahlungen für die nach den  Ziffer 1 bis 4 angegebenen Verluste</t>
  </si>
  <si>
    <t>Bearbeitungshinweis</t>
  </si>
  <si>
    <t>Hochrechnung der Einnahmen 2019 unter Berücksichtigung Tarifanpassungen</t>
  </si>
  <si>
    <t>Anlage zum Tarifbereich:</t>
  </si>
  <si>
    <t>Anlage 1.1.1 (zu Ziffer 1 der Anlage 1): Netto-Fahrgeldeinnahmen</t>
  </si>
  <si>
    <t>Haustarife</t>
  </si>
  <si>
    <t>sonstige Tarife (z. B. SPNV-Semesterticket, EgroNet)</t>
  </si>
  <si>
    <t>Anlage 1.1.4 (zu Ziffer 1 der Anlage 1): Netto-Fahrgeldeinnahmen</t>
  </si>
  <si>
    <t>Anlage 1.1.3 (zu Ziffer 1 der Anlage 1): Netto-Fahrgeldeinnahmen</t>
  </si>
  <si>
    <t>Anlage 1.1.2 (zu Ziffer 1 der Anlage 1): Netto-Fahrgeldeinnahmen</t>
  </si>
  <si>
    <t>Netto-Fahrgeldeinnahmen</t>
  </si>
  <si>
    <t>Tarifbezeichnung:</t>
  </si>
  <si>
    <t xml:space="preserve"> Netto-Fahrgeldeinnahmen</t>
  </si>
  <si>
    <t>Einnahmen BRUTTO - 
Summe Verbund</t>
  </si>
  <si>
    <t>Einnahmen BRUTTO - 
Aufgabenträger
(Antragsteller)</t>
  </si>
  <si>
    <t>Einnahmen NETTO - 
Aufgabenträger
(Antragsteller)</t>
  </si>
  <si>
    <t>Erstattungsleistung nach Anwendung des festgelegten oder nachgewiesenen Vomhundertsatzes 
SGB IX (2019) auf die hochgerechneten Fahrgeldeinnahmen (Ziffer 13)</t>
  </si>
  <si>
    <t>B2</t>
  </si>
  <si>
    <t>B1</t>
  </si>
  <si>
    <t>71-1</t>
  </si>
  <si>
    <t>Einsparungen</t>
  </si>
  <si>
    <t>Zuschüsse der Gebietskörperschaften für Schülerzeitkarten</t>
  </si>
  <si>
    <t>Summe schadensmindernd anzurechnender Ausgleich nach B1</t>
  </si>
  <si>
    <t>Weitere Zuschüsse der Gebietskörperschaft für das Bildungsticket</t>
  </si>
  <si>
    <t>Anmerkung P. Kreher: Hier ggf. Hinweis, dass der SPNV-AT in seinem Antrag an dieser Stelle die ggf. von den Gebietskörperschaften erhaltenen "Abführungen" mit positivem Vorzeichen eintragen soll.</t>
  </si>
  <si>
    <t>weitere Ersparnisse, bitte erläutern (Anlage 1.7 verwenden)</t>
  </si>
  <si>
    <t>Pen: zu Anmerkung P. Kreher neue Zeile 73 eigefügt</t>
  </si>
  <si>
    <t>Anlage 1: Übersicht zum beantragten Schadensausgleich ÖPNV-Rettungsschirm 2022</t>
  </si>
  <si>
    <t>vci:
das kann doch höchstens in Pos. 14 enthalten sein (gibt´s erst seit 01.08.21)</t>
  </si>
  <si>
    <t>Verlust bzw. Ausgleichsanspruch Aufwandspauschalen 9-Euro-Ticket</t>
  </si>
  <si>
    <t>Anmerkungen vci</t>
  </si>
  <si>
    <t>Dieser Teil nur für die Beantragung Juni - August (Antrag ist in 3 Zeiträume zu unterteilen)</t>
  </si>
  <si>
    <t>Vom Antragsformular abweichende  Reihenfolge Anlagennummerierung, da dieser Teil nur für Juni - August zutrifft</t>
  </si>
  <si>
    <t>Gemäß V ff) müssen immer Einsparungen angegeben werden, wenn nicht nachgewiesen wird, dass in 2022 Betriebsleistungen im gleichen Umfang wie 2019 erbracht wurden. Für diesen Nachweis gibt es kein Formular?</t>
  </si>
  <si>
    <t>V 3a) ff) (für AT) / V 3b) ff) für VU</t>
  </si>
  <si>
    <t>gemäß V 3b aa)</t>
  </si>
  <si>
    <t>gemäß V 3b dd)</t>
  </si>
  <si>
    <t>für VU Corona-Schaden nur bis Juni - 9-€-Schaden Juni - Aug - also Beantragung für 2 Zeiträume?</t>
  </si>
  <si>
    <t>bei VU-Antrag: verringerte Verkaufsprovisionen und geringere Vergütung an Subs</t>
  </si>
  <si>
    <t>Hinweis in Antragsformular rein.
In Anlage 1.6 ist es die Stadt Leipzig, die die Einnahmen geltend macht - da AT-Antrag, muss es hier Stadt Lpz sein;
bei VU-Antrag ggf. LVB</t>
  </si>
  <si>
    <t>überall 2022</t>
  </si>
  <si>
    <t>Zustehender  Ausgleich für das Angebot des "Bildungstickets" aufgrund des ÖPNVFinAusG 
(soweit nicht in Pos. 14 bereits enthalten)*</t>
  </si>
  <si>
    <t>* in Bezug auf Zeile 71 sind die in Position 14 bereits enthaltenen Ausgleichsbeträge für das Bildungsticket bitte hier nochmals gesondert aufzuführen</t>
  </si>
  <si>
    <t>o.k.</t>
  </si>
  <si>
    <t>Wo soll AT angegeben werden? In Zeile jeweils darunter als 72-1!</t>
  </si>
  <si>
    <t>Wo soll GK angegeben werden? In Zeile jeweils darunter als 73-1!</t>
  </si>
  <si>
    <t>Wo sollen VU angegeben werden? In Zeile jeweils darunter als 74-1!</t>
  </si>
  <si>
    <t>nur von Stadt Leipzig auszufüllen</t>
  </si>
  <si>
    <r>
      <t xml:space="preserve">
Abzüglich Einnahmen aus der 9-Euro-Ticket-App </t>
    </r>
    <r>
      <rPr>
        <sz val="10"/>
        <color rgb="FFFF0000"/>
        <rFont val="Arial"/>
        <family val="2"/>
      </rPr>
      <t>(nur von Stadt Leipzig auszufüllen)</t>
    </r>
    <r>
      <rPr>
        <sz val="10"/>
        <rFont val="Arial"/>
        <family val="2"/>
      </rPr>
      <t xml:space="preserve">
</t>
    </r>
  </si>
  <si>
    <t>nein, ein Antrag für gesamtes Jahr</t>
  </si>
  <si>
    <t>Antrag fürs ganze Jahr, aber für die  3 Zeiträume - Jan - Mai / Juni - Aug / Sep - Dez müssen die Summen und der Durchschnitt/Monat ausgewiesen sein</t>
  </si>
  <si>
    <t>tatsächlich gezahlte Ausgleichsleistung (Ist) in EUR</t>
  </si>
  <si>
    <t>Differenz Soll/Ist in EUR</t>
  </si>
  <si>
    <t>Bruttoverträge, Leistungszeitraum 01.01.-31.12.2022</t>
  </si>
  <si>
    <t>Verlust Netto-Fahrgeldeinnahmen Januar bis Dezember 2022</t>
  </si>
  <si>
    <t>festgelegter Vomhundertsatz SGB IX 2022</t>
  </si>
  <si>
    <t>nachgewiesener Vomhundertsatz 2022 gem. § 231 (5) SGB IX</t>
  </si>
  <si>
    <t>Erstattungsleistung nach Anwendung des festgelegten oder nachgewiesenen Vomhundertsatzes 
SGB IX (2022) auf die tatsächlichen Fahrgeldeinnahmen (Ziffer 14)</t>
  </si>
  <si>
    <t>für den Leistungszeitraum 2022 geplante Ausgleichsleistungen aus öffentlichen Dienstleistungsaufträgen</t>
  </si>
  <si>
    <t xml:space="preserve">für den Leistungszeitraum 2022 tatsächlich gezahlte Ausgleichsleistungen aus öffentlichen Dienstleistungsaufträgen </t>
  </si>
  <si>
    <t>für den Leistungszeitraum 2022 geplante Ausgleichsleistungen aus allgemeinen Vorschriften</t>
  </si>
  <si>
    <t>für den Leistungszeitraum 2022 tatsächlich gezahlte Ausgleichsleistungen aus allgemeinen Vorschriften</t>
  </si>
  <si>
    <t>72-1</t>
  </si>
  <si>
    <t>[bitte hier benennen]</t>
  </si>
  <si>
    <t>73-1</t>
  </si>
  <si>
    <t>SPNV-Aufgabenträger:</t>
  </si>
  <si>
    <t>Gebietskörperschaften:</t>
  </si>
  <si>
    <t>74-1</t>
  </si>
  <si>
    <t>Verkehrsunternehmen:</t>
  </si>
  <si>
    <r>
      <t xml:space="preserve">Einsparung Ausgleichsleistungen aus öffentlichen Dienstleistungsaufträgen 
</t>
    </r>
    <r>
      <rPr>
        <sz val="10"/>
        <rFont val="Arial"/>
        <family val="2"/>
      </rPr>
      <t>(entsprechend den von den VU gemeldeten Verlusten gemäß V 3 b aa der o. g. RL)</t>
    </r>
  </si>
  <si>
    <r>
      <rPr>
        <b/>
        <sz val="12"/>
        <rFont val="Arial"/>
        <family val="2"/>
      </rPr>
      <t>Einsparungen</t>
    </r>
    <r>
      <rPr>
        <sz val="12"/>
        <rFont val="Arial"/>
        <family val="2"/>
      </rPr>
      <t xml:space="preserve"> </t>
    </r>
    <r>
      <rPr>
        <sz val="10"/>
        <rFont val="Arial"/>
        <family val="2"/>
      </rPr>
      <t>(vermiedene und eingesparte Aufwendungen, die in direktem ursächlichem Zusammenhang mit der Covid-19-Pandemie stehen) (V 3 a ff RL Corona-Billigkeitsleistungen ÖPNV 2022)</t>
    </r>
  </si>
  <si>
    <r>
      <t xml:space="preserve">Einsparung Ausgleichsleistungen aus allgemeinen Vorschriften 
</t>
    </r>
    <r>
      <rPr>
        <sz val="10"/>
        <rFont val="Arial"/>
        <family val="2"/>
      </rPr>
      <t>(entsprechend den von den VU gemeldeten Verlusten gemäß V 3 b dd der o. g. RL)</t>
    </r>
  </si>
  <si>
    <t>Ist-Einnahmen Januar bis Dezember 2019 (entsprechend V 3 a aa der o. g. RL)</t>
  </si>
  <si>
    <t>tatsächliche Einnahmen Januar bis Dezember 2022 (entsprechend V 3 a aa der o. g. RL)</t>
  </si>
  <si>
    <t>Verweis auf RL-Nr. angepasst</t>
  </si>
  <si>
    <t>Erstattungsleistung SGB IX (V 3 a bb RL Corona-Billigkeitsleistungen ÖPNV 2022)</t>
  </si>
  <si>
    <t>Ausgleichsleistungen aus allgemeinen Vorschriften 
(V 3 a cc RL Corona-Billigkeitsleistungen ÖPNV 2022)</t>
  </si>
  <si>
    <t>Ausgaben für die Beteiligung an der Bereitstellung eines Kampagnen- und Vertriebsbaukastens zum 9-Euro-Ticket an Deutschland Mobil 2030 GmbH (detaillierte Darstellung in Anlage 1.5.2)</t>
  </si>
  <si>
    <r>
      <t>Einsparungen /Berücksichtigung anderweitig zustehender Ausgleiche (vgl. Ziffer VI Nummer 1 i.V.m. Nummer 4 Satz 1 der RL Corona- Billigkeitsleistungen ÖPNV</t>
    </r>
    <r>
      <rPr>
        <b/>
        <sz val="11"/>
        <rFont val="Arial"/>
        <family val="2"/>
      </rPr>
      <t xml:space="preserve"> 2022</t>
    </r>
    <r>
      <rPr>
        <b/>
        <sz val="11"/>
        <color theme="1"/>
        <rFont val="Arial"/>
        <family val="2"/>
      </rPr>
      <t>)</t>
    </r>
  </si>
  <si>
    <r>
      <t xml:space="preserve">Netto-Fahrgeldeinnahmen (V 3 a aa RL Corona-Billigkeitsleistungen ÖPNV 2022)
</t>
    </r>
    <r>
      <rPr>
        <sz val="11"/>
        <rFont val="Arial"/>
        <family val="2"/>
      </rPr>
      <t>(detaillierte Darstellung für jeden Tarifbereich in Anlage 1.1)</t>
    </r>
  </si>
  <si>
    <t>Ausgleichsleistungen an VU für Maßnahmen zum Schadensausgleich 
(V 3 a dd RL Corona-Billigkeitsleistungen ÖPNV 2022)</t>
  </si>
  <si>
    <r>
      <t xml:space="preserve">Aufwandspauschalen und Ausgaben aufgrund der Einführung des 9-Euro-Tickets 
(V 3 ee) RL Corona-Billigkeitsleistungen ÖPNV 2022 - </t>
    </r>
    <r>
      <rPr>
        <i/>
        <sz val="11"/>
        <color theme="1"/>
        <rFont val="Arial"/>
        <family val="2"/>
      </rPr>
      <t>Ausgenommen von der pauschalen Erstattung sind die über die Deutschland mobil 2030 GmbH verkauften Tickets!!</t>
    </r>
    <r>
      <rPr>
        <b/>
        <sz val="11"/>
        <color theme="1"/>
        <rFont val="Arial"/>
        <family val="2"/>
      </rPr>
      <t xml:space="preserve">) </t>
    </r>
  </si>
  <si>
    <t>gemäß der Einnahmenaufteilung unter Zugrundelegung des auf die Einnahmen der Jahre 2019 und 2022</t>
  </si>
  <si>
    <t>anzuwendenden Aufteilungsschlüssels für das Jahr 2022 der jeweiligen Verbundorganisation</t>
  </si>
  <si>
    <t>Summe sonstige Tarife</t>
  </si>
  <si>
    <t>Summe aus Anlagen 1.1.1 bis 1.1.4</t>
  </si>
  <si>
    <t>Hinweise</t>
  </si>
  <si>
    <t>S</t>
  </si>
  <si>
    <t>Summe aus Anlage 1.3</t>
  </si>
  <si>
    <t>Summe aus Anlage 1.4</t>
  </si>
  <si>
    <t>Geltend gemachte Summe an Aufwandspauschalen für den Verkauf des 9-Euro-Tickets (detaillierte Darstellung in Anlage 1.5.1)</t>
  </si>
  <si>
    <t>Summe aus Anlage 1.5.1</t>
  </si>
  <si>
    <t>Betrag aus Anlage 1.5.2</t>
  </si>
  <si>
    <t>Betrag aus Anlage 1.5.1</t>
  </si>
  <si>
    <r>
      <t xml:space="preserve">verringerte Ausgleichsleistungen an Verkehrs- und Eisenbahnunternehmen 
</t>
    </r>
    <r>
      <rPr>
        <sz val="10"/>
        <rFont val="Arial"/>
        <family val="2"/>
      </rPr>
      <t>(detaillierte Aufstellung in Anlagen 1.6.1 und 1.6.2)</t>
    </r>
  </si>
  <si>
    <t>Summe aus Anlage 1.6.1</t>
  </si>
  <si>
    <t>Summe aus Anlage 1.6.2</t>
  </si>
  <si>
    <t>Wert ist durch Antragsteller einzutragen</t>
  </si>
  <si>
    <r>
      <t xml:space="preserve">Für Antragsteller </t>
    </r>
    <r>
      <rPr>
        <b/>
        <sz val="10"/>
        <color rgb="FFFF0000"/>
        <rFont val="Arial"/>
        <family val="2"/>
      </rPr>
      <t>Gebietskörperschaft:</t>
    </r>
    <r>
      <rPr>
        <sz val="10"/>
        <color theme="1"/>
        <rFont val="Arial"/>
        <family val="2"/>
      </rPr>
      <t xml:space="preserve"> </t>
    </r>
    <r>
      <rPr>
        <b/>
        <sz val="10"/>
        <color theme="1"/>
        <rFont val="Arial"/>
        <family val="2"/>
      </rPr>
      <t>abzüglich</t>
    </r>
    <r>
      <rPr>
        <sz val="10"/>
        <color theme="1"/>
        <rFont val="Arial"/>
        <family val="2"/>
      </rPr>
      <t xml:space="preserve"> Abführung von erhaltenen Ausgleichen für das Angebot des "Bildungstickets" aufgrund des ÖPNVFinAusG an den örtlich zuständigen SPNV-Aufgabenträger - bitte Negativbetrag eintragen (bitte betreffenden AT in 72-1 angeben)</t>
    </r>
  </si>
  <si>
    <r>
      <t xml:space="preserve">Für Antragsteller </t>
    </r>
    <r>
      <rPr>
        <b/>
        <sz val="10"/>
        <color rgb="FFFF0000"/>
        <rFont val="Arial"/>
        <family val="2"/>
      </rPr>
      <t>SPNV-Aufgabenträger</t>
    </r>
    <r>
      <rPr>
        <sz val="10"/>
        <color theme="1"/>
        <rFont val="Arial"/>
        <family val="2"/>
      </rPr>
      <t>: ggf. von Gebietskörperschaften erhaltener Ausgleich für das Angebot des "Bildungstickets" aufgrund des ÖPNVFinAusG (bitte betreffende GK in 73-1 angeben)</t>
    </r>
  </si>
  <si>
    <r>
      <t xml:space="preserve">ggf. </t>
    </r>
    <r>
      <rPr>
        <b/>
        <sz val="10"/>
        <color theme="1"/>
        <rFont val="Arial"/>
        <family val="2"/>
      </rPr>
      <t>abzüglich</t>
    </r>
    <r>
      <rPr>
        <sz val="10"/>
        <color theme="1"/>
        <rFont val="Arial"/>
        <family val="2"/>
      </rPr>
      <t xml:space="preserve"> Abführung von erhaltenen Ausgleichen für das Angebot des "Bildungstickets" aufgrund des ÖPNVFinAusG an weitere Bedarfsträger - bitte Negativbetrag eintragen (bitte betreffende Verkehrsunternehmen in 74-1 angeben)</t>
    </r>
  </si>
  <si>
    <t>Summe schadensmindernd anzurechnender Ausgleich nach B2 (für das Angebot des "Bildungstickets" aufgrund des ÖPNVFinAusG)</t>
  </si>
  <si>
    <t>nicht angefallene Infrastrukturentgelte (insbesondere Trassen- und Stationsentgelte)</t>
  </si>
  <si>
    <t>Werte sind durch Antragsteller einzutragen</t>
  </si>
  <si>
    <t>Bearbeitungshinweise</t>
  </si>
  <si>
    <t>Summen aus Anlagen 1.1.1 bis 1.1.4</t>
  </si>
  <si>
    <t>Entwicklung Betriebsleistung (Summe ÖSPV + SPNV)</t>
  </si>
  <si>
    <t>km</t>
  </si>
  <si>
    <t>Umstellungspauschale</t>
  </si>
  <si>
    <t>Ausgleich für die Anpassung der Vertriebsprozesse</t>
  </si>
  <si>
    <t>Verlust aus Erstattungsleistung SGB IX</t>
  </si>
  <si>
    <t>Summe Verluste bzw. Mehrausgaben</t>
  </si>
  <si>
    <t>Gesamtsumme beantragter Ausgleich für die Bereitstellung des Deutschlandtickets</t>
  </si>
  <si>
    <t>Grund der Verringerung</t>
  </si>
  <si>
    <t>davon an den örtlich zuständigen SPNV-Aufgabenträger abgeführt
(bitte in nachfolgender Zeile betreffenden SPNV-Aufgabenträger angeben)</t>
  </si>
  <si>
    <t>Antrag ÖSPV-AT</t>
  </si>
  <si>
    <t>bei der GK verbliebener BT-Ausgleich</t>
  </si>
  <si>
    <t>Antrag SPNV-AT</t>
  </si>
  <si>
    <t>beim SPNV-AT verbliebener BT-Ausgleich</t>
  </si>
  <si>
    <t>Antrag VU</t>
  </si>
  <si>
    <t>Erhaltene Zuschüsse von Gebietskörperschaften für Schülerzeitkarten</t>
  </si>
  <si>
    <t>Summe dieser Zuschüsse</t>
  </si>
  <si>
    <t>Ausgleiche für Bildungsticket und Schülerzeitkarten, soweit oben nicht enthalten und nicht an andere Bedarfsträger abgeführt</t>
  </si>
  <si>
    <t>Ausgleich für das BT gemäß ÖPNVFinAusG § 1 Abs. 1a</t>
  </si>
  <si>
    <t>weitere Ausgleiche für das BT und Schülerzeitkarten</t>
  </si>
  <si>
    <t>Verlustminderung durch Ausgleiche für Bildungsticket und Schülerzeitkarten</t>
  </si>
  <si>
    <r>
      <t>Übertrag in Anlage 1 Pos.</t>
    </r>
    <r>
      <rPr>
        <b/>
        <sz val="10"/>
        <rFont val="Arial"/>
        <family val="2"/>
      </rPr>
      <t xml:space="preserve"> 41</t>
    </r>
  </si>
  <si>
    <t>Übertrag in Anlage 1 Pos. 42</t>
  </si>
  <si>
    <t>Anlage 1.4.1 (zu Ziffer 4 der Anlage 1): Ausgleiche für Bildungsticket (BT) und Schülerzeitkarten</t>
  </si>
  <si>
    <t>Anlage 1.4.2 (zu Ziffer 4 der Anlage 1): Ausgleiche für Bildungsticket (BT) und Schülerzeitkarten</t>
  </si>
  <si>
    <t>(SPNV-AT)</t>
  </si>
  <si>
    <t>Anlage 1.4.3 (zu Ziffer 4 der Anlage 1): Ausgleiche für Bildungsticket (BT) und Schülerzeitkarten</t>
  </si>
  <si>
    <r>
      <t>vom AT erhaltener</t>
    </r>
    <r>
      <rPr>
        <b/>
        <sz val="10"/>
        <color theme="8"/>
        <rFont val="Arial"/>
        <family val="2"/>
      </rPr>
      <t xml:space="preserve"> </t>
    </r>
    <r>
      <rPr>
        <b/>
        <sz val="10"/>
        <color theme="1"/>
        <rFont val="Arial"/>
        <family val="2"/>
      </rPr>
      <t>Ausgleich für das BT 
gemäß ÖPNVFinAusG § 1 Abs. 1a:</t>
    </r>
  </si>
  <si>
    <t>davon in Anlage 1 in der Position "erhaltene Ausgleichsleistung aus allgemeinen Vorschriften" (Pos. 32) bereits enthalten</t>
  </si>
  <si>
    <t>Verlust aus im Zusammenhang mit dem Deutschlandticket verminderten Vertriebsprovisionen</t>
  </si>
  <si>
    <t>Anlage 1.6  (zu Ziffern 84-86 der Anlage 1):
Geringere Ausgleichsleistungen an Verkehrsunternehmen
aus allgemeinen Vorschriften des Aufgabenträgers</t>
  </si>
  <si>
    <t>Summen aus Anlage 1.6</t>
  </si>
  <si>
    <t>Verkehrsunternehmen</t>
  </si>
  <si>
    <t>Umstellungspauschale Abo-Kunden</t>
  </si>
  <si>
    <t>Summe aus Anlage 1.5</t>
  </si>
  <si>
    <r>
      <t xml:space="preserve">Anlage 1.5  </t>
    </r>
    <r>
      <rPr>
        <b/>
        <sz val="12"/>
        <rFont val="Arial"/>
        <family val="2"/>
      </rPr>
      <t>(zu Ziffer 51</t>
    </r>
    <r>
      <rPr>
        <b/>
        <sz val="12"/>
        <color rgb="FFFF0000"/>
        <rFont val="Arial"/>
        <family val="2"/>
      </rPr>
      <t xml:space="preserve"> </t>
    </r>
    <r>
      <rPr>
        <b/>
        <sz val="12"/>
        <color theme="1"/>
        <rFont val="Arial"/>
        <family val="2"/>
      </rPr>
      <t>der Anlage 1):
Umstellungspauschale Abonnements</t>
    </r>
  </si>
  <si>
    <t>Summen aus Anlage 1.3</t>
  </si>
  <si>
    <t>Allgemeine Vorschriften sind Ausgleichszahlungen für tarifliche Bestimmungen und für Fahrpreisermäßigungen.</t>
  </si>
  <si>
    <t>vom Freistaat Sachsen erhaltener Ausgleich für das BT 
gemäß ÖPNVFinAusG § 1 Abs. 1a</t>
  </si>
  <si>
    <t>von einem Landkreis/einer kreisfreien Stadt (Gebietskörperschaft) erhaltener weiterer Zuschuss für das BT</t>
  </si>
  <si>
    <t>von einem Landkreis/einer kreisfreien Stadt (Gebietskörperschaft) erhaltener Ausgleich für das BT gemäß ÖPNVFinAusG § 1 Abs. 1a</t>
  </si>
  <si>
    <t>Zuschüsse der Gebietskörperschaft für Schülerzeitkarten</t>
  </si>
  <si>
    <t>(positive oder negative) Änderung sonstiger Zuschüsse zum Ausgleich BT 
(z. B. über Änderung Durchtarifierungsverluste)</t>
  </si>
  <si>
    <r>
      <t xml:space="preserve">Verbundtarif </t>
    </r>
    <r>
      <rPr>
        <sz val="11"/>
        <color theme="1"/>
        <rFont val="Calibri"/>
        <family val="2"/>
        <scheme val="minor"/>
      </rPr>
      <t>(inkl. Ausgleich für AzubiTicket Sachsen</t>
    </r>
    <r>
      <rPr>
        <sz val="11"/>
        <color theme="1"/>
        <rFont val="Calibri"/>
        <family val="2"/>
        <scheme val="minor"/>
      </rPr>
      <t>)</t>
    </r>
  </si>
  <si>
    <r>
      <t xml:space="preserve">Hinweis: </t>
    </r>
    <r>
      <rPr>
        <sz val="10"/>
        <color theme="1"/>
        <rFont val="Arial"/>
        <family val="2"/>
      </rPr>
      <t>Es ist jeweils nur eine der Anlagen 1.4.1 bis 1.4.3 auszufüllen (in Abhängigkeit von der Eigenschaft des Antragstellers)</t>
    </r>
  </si>
  <si>
    <t>Gebietskörperschaft entsprechend Pos. darüber bitte benennen:</t>
  </si>
  <si>
    <t>Gebietskörperschaft entsprechend Pos. darüber  bitte benennen:</t>
  </si>
  <si>
    <t>VU entspr. Pos. darüber  bitte benennen:</t>
  </si>
  <si>
    <t xml:space="preserve">Betriebsleistung 2019 (Fahrzeug-, Wagen- oder Zugkilometer) </t>
  </si>
  <si>
    <t>ÖSPV</t>
  </si>
  <si>
    <t>SPNV</t>
  </si>
  <si>
    <t>Fortschreibungsfaktor (30 % der prozentualen Steigerung oder Minderung der Betriebsleistung)</t>
  </si>
  <si>
    <t>SPNV-AT entspr. Pos. darüber bitte benennen</t>
  </si>
  <si>
    <t>AT oder VU entspr. Pos. darüber bitte benennen</t>
  </si>
  <si>
    <t>a)</t>
  </si>
  <si>
    <t>b)</t>
  </si>
  <si>
    <t>c)</t>
  </si>
  <si>
    <t>d)</t>
  </si>
  <si>
    <t>e)</t>
  </si>
  <si>
    <t>f)</t>
  </si>
  <si>
    <t>g)</t>
  </si>
  <si>
    <t>h)</t>
  </si>
  <si>
    <t>i)</t>
  </si>
  <si>
    <t>j)</t>
  </si>
  <si>
    <t>k)</t>
  </si>
  <si>
    <t>l)</t>
  </si>
  <si>
    <t>m)</t>
  </si>
  <si>
    <t>n)</t>
  </si>
  <si>
    <t>o)</t>
  </si>
  <si>
    <t>p)</t>
  </si>
  <si>
    <t>q)</t>
  </si>
  <si>
    <t>r)</t>
  </si>
  <si>
    <t>Weitere (in Pos. a) nicht enthaltene) Zuschüsse der Gebietskörperschaft für das Bildungsticket</t>
  </si>
  <si>
    <t>s)</t>
  </si>
  <si>
    <t>Weitere (in Pos. a) nicht enthaltene) Zuschüsse der Gebietskörperschaften für das Bildungsticket</t>
  </si>
  <si>
    <r>
      <t>Weitere</t>
    </r>
    <r>
      <rPr>
        <sz val="10"/>
        <rFont val="Arial"/>
        <family val="2"/>
      </rPr>
      <t xml:space="preserve"> (in Pos. a) nicht enthaltene) erhaltene</t>
    </r>
    <r>
      <rPr>
        <sz val="10"/>
        <color theme="1"/>
        <rFont val="Arial"/>
        <family val="2"/>
      </rPr>
      <t xml:space="preserve"> Ausgleiche von Gebietskörperschaften für das BT</t>
    </r>
  </si>
  <si>
    <r>
      <rPr>
        <b/>
        <sz val="10"/>
        <rFont val="Arial"/>
        <family val="2"/>
      </rPr>
      <t>Hinweis:</t>
    </r>
    <r>
      <rPr>
        <sz val="10"/>
        <rFont val="Arial"/>
        <family val="2"/>
      </rPr>
      <t xml:space="preserve"> Allgemeine Vorschriften sind Ausgleichszahlungen für tarifliche Bestimmungen und für Fahrpreisermäßigungen.</t>
    </r>
  </si>
  <si>
    <r>
      <t xml:space="preserve">Hinweis: </t>
    </r>
    <r>
      <rPr>
        <sz val="10"/>
        <color theme="1"/>
        <rFont val="Arial"/>
        <family val="2"/>
      </rPr>
      <t>Es ist jeweils nur eine der Anlagen 1.4.1 bis 1.4.3 auszufüllen (in Abhängigkeit von der Eigenschaft des Antragstellers).</t>
    </r>
  </si>
  <si>
    <t>davon an weitere Bedarfsträger (AT oder VU, für die mit dem vorliegenden Antrag kein DT-Ausgleich beantragt wird) abgeführt</t>
  </si>
  <si>
    <t>davon an weitere Bedarfsträger (Verkehrsunternehmen) abgeführt</t>
  </si>
  <si>
    <r>
      <rPr>
        <b/>
        <sz val="10"/>
        <color theme="1"/>
        <rFont val="Arial"/>
        <family val="2"/>
      </rPr>
      <t xml:space="preserve">Hinweis: </t>
    </r>
    <r>
      <rPr>
        <sz val="10"/>
        <color theme="1"/>
        <rFont val="Arial"/>
        <family val="2"/>
      </rPr>
      <t>nur zur (optionalen) Verwendung für die Anträge der VU an ihre AT</t>
    </r>
  </si>
  <si>
    <t>Gebietskörperschaft(en) bitte benennen:</t>
  </si>
  <si>
    <t>Gebietskörperschaft(en) entsprechend Pos. darüber bitte benennen:</t>
  </si>
  <si>
    <t>139a</t>
  </si>
  <si>
    <t>139b</t>
  </si>
  <si>
    <t>nur zu verwenden für Einzelnetze bzw. einzelne VU</t>
  </si>
  <si>
    <t>Summe aus Einzelnetzen bzw. den Angaben einzelner VU (alternativ zu Position 139a)</t>
  </si>
  <si>
    <r>
      <t xml:space="preserve">Werte sind durch Antragsteller einzutragen - anzugeben sind die Lastkm (ohne Leerfahrten);
</t>
    </r>
    <r>
      <rPr>
        <sz val="10"/>
        <color rgb="FFFF0000"/>
        <rFont val="Arial"/>
        <family val="2"/>
      </rPr>
      <t>nur für Einzelnetze bzw. einzelne VU ausüllen</t>
    </r>
  </si>
  <si>
    <t>gemäß der Einnahmenaufteilung unter Zugrundelegung des auf die Einnahmen der Jahre 2019 und 2024 anzuwendenden Aufteilungsschlüssels für das Jahr 2024 der jeweiligen Verbundorganisation</t>
  </si>
  <si>
    <t>Hochrechnung der Einnahmen 2019 unter Berücksichtigung Tarifanpassungen auf zu erwartende Einnahmen 2024</t>
  </si>
  <si>
    <t xml:space="preserve">Betriebsleistung 2024 (Fahrzeug-, Wagen- oder Zugkilometer) </t>
  </si>
  <si>
    <t>Pauschale zum Ausgleich positiver Verkehrsmengeneffekte (entsprechend DTFinVO2024 Anl. 1 Ziff. 2b)</t>
  </si>
  <si>
    <t>zu erwartende (hochgerechnete) Einnahmen 2024</t>
  </si>
  <si>
    <t>tatsächliche Einnahmen Januar bis Dezember 2024 (entsprechend DTFinVO2024 Anl. 1 Ziff. 2)</t>
  </si>
  <si>
    <t>Erstattungsleistung SGB IX (entsprechend DTFinVO2024 Anl. 1 Ziff. 4)</t>
  </si>
  <si>
    <t>festgelegter Vomhundertsatz SGB IX 2024</t>
  </si>
  <si>
    <t>Ausgleichsleistungen aus allgemeinen Vorschriften 
(entsprechend DTFinVO2024 Anl. 1 Ziff. 5)</t>
  </si>
  <si>
    <t>Ausgaben für die Anpassung der Vertriebsprozesse 
(entsprechend DTFinVO2024 Anl. 1 Ziff. 6)</t>
  </si>
  <si>
    <t>2024 Ist</t>
  </si>
  <si>
    <t>Januar</t>
  </si>
  <si>
    <t>Februar</t>
  </si>
  <si>
    <t>März</t>
  </si>
  <si>
    <t>April</t>
  </si>
  <si>
    <t>Jan - Dez</t>
  </si>
  <si>
    <r>
      <t xml:space="preserve">Tarif der Eisenbahnverkehrsunternehmen </t>
    </r>
    <r>
      <rPr>
        <sz val="11"/>
        <color theme="1"/>
        <rFont val="Calibri"/>
        <family val="2"/>
        <scheme val="minor"/>
      </rPr>
      <t>(2019 = BB DB, 2024 = Deutschlandtarif)  (inkl. Ausgleich für AzubiTicket Sachsen)</t>
    </r>
  </si>
  <si>
    <t>Verlust Netto-Fahrgeldeinnahmen Januar bis Dezember 2024</t>
  </si>
  <si>
    <t>Summe Jan - Dez 2024</t>
  </si>
  <si>
    <t>davon in Anlage 1 in der Position "tats. Einnahmen 2024" (Pos. 16) bereits enthalten</t>
  </si>
  <si>
    <t>Summe
Jan - Dez</t>
  </si>
  <si>
    <t>regulär für den beantragten Leistungszeitraum (Jan - Dez 2024) erwartete Ausgleichsleistung aus allgemeinen Vorschriften (detaillierte Darstellung in Anlage 1.3)</t>
  </si>
  <si>
    <t>tatsächlich für den beantragten Leistungszeitraum (Jan - Dez 2024) erhaltene Ausgleichsleistung aus allgemeinen Vorschriften (detaillierte Darstellung in Anlage 1.3)</t>
  </si>
  <si>
    <t>für den Leistungszeitraum (Jan - Dez) 2024 geplante Vertriebsprovisionen</t>
  </si>
  <si>
    <t>für den Leistungszeitraum (Jan - Dez) 2024 tatsächlich erhaltene Vertriebsprovisionen</t>
  </si>
  <si>
    <t>für den Leistungszeitraum (Jan - Dez) 2024 tatsächlich gezahlte Vertriebsprovisionen</t>
  </si>
  <si>
    <t>für den Leistungszeitraum (Jan - Dez) 2024 geplante Ausgleichsleistungen aus allgemeinen Vorschriften</t>
  </si>
  <si>
    <t>für den Leistungszeitraum (Jan - Dez) 2024 tatsächlich gezahlte Ausgleichsleistungen aus allgemeinen Vorschriften</t>
  </si>
  <si>
    <t>Ist-Einnahmen Jan bis Dezember 2019 (entsprechend DTFinVO2024 Anl. 1 Ziff. 2)</t>
  </si>
  <si>
    <t>Netto-Fahrgeldeinnahmen (DTFinVO2024 Anl. 1 Ziff. 1 - 3)
(detaillierte Darstellung für jeden Tarifbereich in Anlagen 1.1.1 bis 1.1.4)</t>
  </si>
  <si>
    <r>
      <t xml:space="preserve">Umstellungsaufwand
</t>
    </r>
    <r>
      <rPr>
        <sz val="10"/>
        <color theme="1"/>
        <rFont val="Arial"/>
        <family val="2"/>
      </rPr>
      <t>(Chipkarte *1,50 €
Nicht Chipkarte *1,20 €)</t>
    </r>
  </si>
  <si>
    <t>Wert aus Anlagen 1.4.1 - 1.4.3 (BT), es darf nur eine der drei Unteranlagen ausgefüllt sein (Antrag entweder als ÖSPV-AT oder als SPNV-AT oder als VU (gegenüber dem AT)
(es werden auch negative Werte aus der Anl. 1.4.1 ODER 1.4.2 ODER 1.4.3 übernommen)</t>
  </si>
  <si>
    <r>
      <t xml:space="preserve">mit Entwickliung der Betriebsleistung fortgeschriebene zu erwartende Einnahmen 2024 </t>
    </r>
    <r>
      <rPr>
        <sz val="10"/>
        <color rgb="FFFF0000"/>
        <rFont val="Arial"/>
        <family val="2"/>
      </rPr>
      <t>(Einzelnetz)</t>
    </r>
  </si>
  <si>
    <r>
      <t xml:space="preserve">mit Entwickliung der Betriebsleistung fortgeschriebene zu erwartende Einnahmen 2024 </t>
    </r>
    <r>
      <rPr>
        <sz val="10"/>
        <color rgb="FFFF0000"/>
        <rFont val="Arial"/>
        <family val="2"/>
      </rPr>
      <t>(Summe aus Einzelnetzen)
(alternativer Eintrag zu Position 139a)</t>
    </r>
  </si>
  <si>
    <t>Berücksichtigung Entwicklung Betriebsleistungen (entsprechend DTFinVO2024 Anl. 1 Ziff. 2b)</t>
  </si>
  <si>
    <r>
      <t xml:space="preserve">Hochrechnung 
</t>
    </r>
    <r>
      <rPr>
        <sz val="9"/>
        <color theme="1"/>
        <rFont val="Calibri"/>
        <family val="2"/>
        <scheme val="minor"/>
      </rPr>
      <t>unter Berücksichtigung vorgenommener Preissteigerungen *</t>
    </r>
  </si>
  <si>
    <r>
      <t xml:space="preserve">Hochrechnung 
</t>
    </r>
    <r>
      <rPr>
        <sz val="9"/>
        <color theme="1"/>
        <rFont val="Calibri"/>
        <family val="2"/>
        <scheme val="minor"/>
      </rPr>
      <t>unter Berücksichtigung vorgenommener Preissteigerungen</t>
    </r>
    <r>
      <rPr>
        <b/>
        <sz val="11"/>
        <color theme="1"/>
        <rFont val="Calibri"/>
        <family val="2"/>
        <scheme val="minor"/>
      </rPr>
      <t xml:space="preserve"> *</t>
    </r>
  </si>
  <si>
    <t>* DTFinVO 2024 v. 13.06.2024 Anl. 1 Buchst. 2a:
Übersteigt im Jahr 2024 die durchschnittliche prozentuale Tarifanpassung den mit Stand vom 1. Oktober 2023 beantragten Tarif mit Stand vom 31. Dezember 2023 um mehr als 8 Prozent, 
darf für die Ermittlung der hochgerechneten Fahrgeldeinnahmen der jeweiligen Kartenart in der jeweiligen Preisstufe nur eine Steigerungsrate in Höhe von 8 Prozent zu Grunde gelegt werden.</t>
  </si>
  <si>
    <t>Chipkarte</t>
  </si>
  <si>
    <t>Anzahl Monatsstücke
Deutschlandticket in 2024
(inkl. Upgrades Semesterticket zum Deutschlandticket)</t>
  </si>
  <si>
    <t>nicht Chipkarte 
(z.B. HandyTicket)</t>
  </si>
  <si>
    <r>
      <t xml:space="preserve">Anzahl Abokunden (ohne Bildungsticket) zum 30.04.2023*
</t>
    </r>
    <r>
      <rPr>
        <sz val="10"/>
        <rFont val="Arial"/>
        <family val="2"/>
      </rPr>
      <t>(identisch zu Antrag 2023)</t>
    </r>
  </si>
  <si>
    <t>Einsparungen (vermiedene und ersparte Aufwendungen im ursächlichen Zusammenhang mit dem Deutschlandticket) (entsprechend DTFinVO2024 Anl. 1 Ziff. 5)</t>
  </si>
  <si>
    <t>Einsparung Ausgleichsleistungen aus allgemeinen Vorschriften</t>
  </si>
  <si>
    <t>für die Kontrolle D-Ticket ertüchtigte Kontrollgeräte</t>
  </si>
  <si>
    <t>n</t>
  </si>
  <si>
    <t>für die Kontrolle D-Ticket beschaffte Kontrollgeräte</t>
  </si>
  <si>
    <t>Umstellungspauschale Kontrollgeräte</t>
  </si>
  <si>
    <t>ENTFÄLLT</t>
  </si>
  <si>
    <t>Minderung erhaltene Vertriebsprovision</t>
  </si>
  <si>
    <t>verringerte Ausgaben für Vertriebsprovisionen</t>
  </si>
  <si>
    <t>DTFinVO 2024 Anl. 1 Ziff. 6a</t>
  </si>
  <si>
    <t>DTFinVO 2024 Anl. 1 Ziff. 6b</t>
  </si>
  <si>
    <t>Abzug von 8 Monatsstücken 
als Chipkarte je Abo</t>
  </si>
  <si>
    <r>
      <rPr>
        <b/>
        <sz val="10"/>
        <color theme="1"/>
        <rFont val="Arial"/>
        <family val="2"/>
      </rPr>
      <t>* Hinweis zu Spalte E</t>
    </r>
    <r>
      <rPr>
        <sz val="10"/>
        <color theme="1"/>
        <rFont val="Arial"/>
        <family val="2"/>
      </rPr>
      <t>: Gemäß DTFinVO 2023 Anlage 1 Ziffer 6 sind Abonnements Zeitfahrkarten mit einer zeitlichen Gültigkeit von mehr als einem Monat. Dazu zählen auch Semestertickets sowie Monatskarten, die von Unternehmen ausgegeben werden, die keine Abonnements im gesamten Tarifangebot haben und mindestens vier dieser Monatskarten im Zeitraum 1. Mai 2022 bis 30. April 2023 nachweislich an denselben Kunden oder dieselbe Kundin verkauft wurden.</t>
    </r>
  </si>
  <si>
    <t>Beck</t>
  </si>
  <si>
    <t>erhaltener Vomhundertsatz 2024 gem. § 231 (5) SGB IX</t>
  </si>
  <si>
    <t>Erstattungsleistung nach Anwendung des festgelegten oder nachgewiesenen Vomhundertsatzes 
SGB IX (2024) auf die hochgerechneten Fahrgeldeinnahmen (Ziffer 15), soweit nach SGB IX erstattungsfähig</t>
  </si>
  <si>
    <t>Erstattungsleistung nach Anwendung des festgelegten oder erhaltenen Vomhundertsatzes 
SGB IX (2024) auf die tatsächlichen Fahrgeldeinnahmen (Ziffer 16), soweit nach SGB IX erstattungsfähig</t>
  </si>
  <si>
    <t>Anzahl der Abonnentinnen und Abonnenten im Sinne der Anlage 1 Nummer 2 zum Stichtag 
31. Januar 2025</t>
  </si>
  <si>
    <t>DTFinVO 2024 
§6 Abs. 4 Ziffer 2.c)</t>
  </si>
  <si>
    <t>Anlage 1: Übersicht zum beantragten Ausgleich D-Ticket 2024 (Verwendungsnachweis)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</si>
</sst>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0000"/>
    <numFmt numFmtId="166" formatCode="0.0%"/>
  </numFmts>
  <fonts count="4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color rgb="FFFF0000"/>
      <name val="Arial"/>
      <family val="2"/>
    </font>
    <font>
      <i/>
      <sz val="10"/>
      <color theme="1"/>
      <name val="Arial"/>
      <family val="2"/>
    </font>
    <font>
      <sz val="10"/>
      <name val="Arial"/>
      <family val="2"/>
    </font>
    <font>
      <b/>
      <sz val="14"/>
      <color theme="1"/>
      <name val="Arial"/>
      <family val="2"/>
    </font>
    <font>
      <sz val="11"/>
      <color theme="1"/>
      <name val="Calibri"/>
      <family val="2"/>
      <scheme val="minor"/>
    </font>
    <font>
      <b/>
      <sz val="11"/>
      <color theme="1"/>
      <name val="Calibri"/>
      <family val="2"/>
      <scheme val="minor"/>
    </font>
    <font>
      <b/>
      <sz val="12"/>
      <color theme="1"/>
      <name val="Arial"/>
      <family val="2"/>
    </font>
    <font>
      <sz val="9"/>
      <color theme="1"/>
      <name val="Calibri"/>
      <family val="2"/>
      <scheme val="minor"/>
    </font>
    <font>
      <i/>
      <sz val="10"/>
      <color theme="1"/>
      <name val="Calibri"/>
      <family val="2"/>
      <scheme val="minor"/>
    </font>
    <font>
      <b/>
      <sz val="12"/>
      <color theme="1"/>
      <name val="Calibri"/>
      <family val="2"/>
      <scheme val="minor"/>
    </font>
    <font>
      <b/>
      <sz val="12"/>
      <name val="Arial"/>
      <family val="2"/>
    </font>
    <font>
      <b/>
      <sz val="10"/>
      <name val="Arial"/>
      <family val="2"/>
    </font>
    <font>
      <b/>
      <i/>
      <sz val="10"/>
      <name val="Arial"/>
      <family val="2"/>
    </font>
    <font>
      <sz val="12"/>
      <name val="Arial"/>
      <family val="2"/>
    </font>
    <font>
      <b/>
      <sz val="11"/>
      <name val="Arial"/>
      <family val="2"/>
    </font>
    <font>
      <sz val="11"/>
      <color theme="1"/>
      <name val="Arial"/>
      <family val="2"/>
    </font>
    <font>
      <b/>
      <sz val="11"/>
      <color theme="1"/>
      <name val="Arial"/>
      <family val="2"/>
    </font>
    <font>
      <sz val="11"/>
      <name val="Arial"/>
      <family val="2"/>
    </font>
    <font>
      <b/>
      <sz val="10"/>
      <color theme="1"/>
      <name val="Calibri"/>
      <family val="2"/>
      <scheme val="minor"/>
    </font>
    <font>
      <i/>
      <sz val="10"/>
      <name val="Arial"/>
      <family val="2"/>
    </font>
    <font>
      <b/>
      <sz val="11"/>
      <name val="Calibri"/>
      <family val="2"/>
      <scheme val="minor"/>
    </font>
    <font>
      <b/>
      <sz val="16"/>
      <color rgb="FFFF0000"/>
      <name val="Calibri"/>
      <family val="2"/>
      <scheme val="minor"/>
    </font>
    <font>
      <i/>
      <sz val="10"/>
      <color rgb="FFFF0000"/>
      <name val="Arial"/>
      <family val="2"/>
    </font>
    <font>
      <sz val="10"/>
      <color theme="8"/>
      <name val="Arial"/>
      <family val="2"/>
    </font>
    <font>
      <b/>
      <sz val="10"/>
      <color rgb="FFFF0000"/>
      <name val="Arial"/>
      <family val="2"/>
    </font>
    <font>
      <i/>
      <sz val="11"/>
      <color theme="1"/>
      <name val="Arial"/>
      <family val="2"/>
    </font>
    <font>
      <sz val="10"/>
      <color theme="4"/>
      <name val="Arial"/>
      <family val="2"/>
    </font>
    <font>
      <sz val="11"/>
      <color theme="4"/>
      <name val="Calibri"/>
      <family val="2"/>
      <scheme val="minor"/>
    </font>
    <font>
      <b/>
      <i/>
      <sz val="10"/>
      <color theme="1"/>
      <name val="Arial"/>
      <family val="2"/>
    </font>
    <font>
      <i/>
      <sz val="10"/>
      <color theme="0" tint="-0.499984740745262"/>
      <name val="Arial"/>
      <family val="2"/>
    </font>
    <font>
      <b/>
      <sz val="16"/>
      <name val="Calibri"/>
      <family val="2"/>
      <scheme val="minor"/>
    </font>
    <font>
      <b/>
      <sz val="11"/>
      <color rgb="FFFF0000"/>
      <name val="Arial"/>
      <family val="2"/>
    </font>
    <font>
      <b/>
      <sz val="10"/>
      <color theme="8"/>
      <name val="Arial"/>
      <family val="2"/>
    </font>
    <font>
      <b/>
      <sz val="12"/>
      <name val="Calibri"/>
      <family val="2"/>
      <scheme val="minor"/>
    </font>
    <font>
      <b/>
      <sz val="12"/>
      <color rgb="FFFF0000"/>
      <name val="Arial"/>
      <family val="2"/>
    </font>
    <font>
      <sz val="10"/>
      <color rgb="FF7030A0"/>
      <name val="Arial"/>
      <family val="2"/>
    </font>
    <font>
      <sz val="8"/>
      <name val="Arial"/>
      <family val="2"/>
    </font>
    <font>
      <sz val="10"/>
      <color theme="5"/>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rgb="FFFFFF0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s>
  <cellStyleXfs count="12">
    <xf numFmtId="0" fontId="0" fillId="0" borderId="0"/>
    <xf numFmtId="44" fontId="8" fillId="0" borderId="0" applyFont="0" applyFill="0" applyBorder="0" applyAlignment="0" applyProtection="0"/>
    <xf numFmtId="9" fontId="8" fillId="0" borderId="0" applyFont="0" applyFill="0" applyBorder="0" applyAlignment="0" applyProtection="0"/>
    <xf numFmtId="0" fontId="14" fillId="0" borderId="0"/>
    <xf numFmtId="164" fontId="14" fillId="0" borderId="0" applyFont="0" applyFill="0" applyBorder="0" applyAlignment="0" applyProtection="0"/>
    <xf numFmtId="44" fontId="14" fillId="0" borderId="0" applyFont="0" applyFill="0" applyBorder="0" applyAlignment="0" applyProtection="0"/>
    <xf numFmtId="0" fontId="7"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cellStyleXfs>
  <cellXfs count="514">
    <xf numFmtId="0" fontId="0" fillId="0" borderId="0" xfId="0"/>
    <xf numFmtId="0" fontId="7" fillId="0" borderId="0" xfId="3" applyFont="1" applyAlignment="1">
      <alignment vertical="center" wrapText="1"/>
    </xf>
    <xf numFmtId="0" fontId="15" fillId="7" borderId="1" xfId="3" applyFont="1" applyFill="1" applyBorder="1" applyAlignment="1">
      <alignment vertical="center" wrapText="1"/>
    </xf>
    <xf numFmtId="44" fontId="0" fillId="0" borderId="13" xfId="1" applyFont="1" applyBorder="1" applyAlignment="1" applyProtection="1">
      <alignment vertical="center"/>
      <protection locked="0"/>
    </xf>
    <xf numFmtId="44" fontId="0" fillId="0" borderId="4" xfId="1" applyFont="1" applyBorder="1" applyAlignment="1" applyProtection="1">
      <alignment vertical="center"/>
      <protection locked="0"/>
    </xf>
    <xf numFmtId="0" fontId="0" fillId="0" borderId="0" xfId="0" applyProtection="1">
      <protection locked="0"/>
    </xf>
    <xf numFmtId="44" fontId="0" fillId="0" borderId="0" xfId="1" applyFont="1" applyProtection="1">
      <protection locked="0"/>
    </xf>
    <xf numFmtId="44" fontId="0" fillId="0" borderId="9" xfId="1" applyFont="1" applyBorder="1" applyAlignment="1" applyProtection="1">
      <alignment vertical="center"/>
      <protection locked="0"/>
    </xf>
    <xf numFmtId="0" fontId="14" fillId="0" borderId="0" xfId="3" applyAlignment="1" applyProtection="1">
      <alignment vertical="center" wrapText="1"/>
      <protection locked="0"/>
    </xf>
    <xf numFmtId="0" fontId="7" fillId="0" borderId="0" xfId="3" applyFont="1" applyAlignment="1" applyProtection="1">
      <alignment vertical="center" wrapText="1"/>
      <protection locked="0"/>
    </xf>
    <xf numFmtId="0" fontId="15" fillId="0" borderId="0" xfId="3" applyFont="1" applyAlignment="1" applyProtection="1">
      <alignment vertical="center" wrapText="1"/>
      <protection locked="0"/>
    </xf>
    <xf numFmtId="0" fontId="14" fillId="0" borderId="0" xfId="3" applyAlignment="1" applyProtection="1">
      <alignment horizontal="center" vertical="center" wrapText="1"/>
      <protection locked="0"/>
    </xf>
    <xf numFmtId="0" fontId="13" fillId="8" borderId="18" xfId="0" applyFont="1" applyFill="1" applyBorder="1" applyAlignment="1">
      <alignment horizontal="right" vertical="center"/>
    </xf>
    <xf numFmtId="0" fontId="13" fillId="8" borderId="19" xfId="0" applyFont="1" applyFill="1" applyBorder="1" applyAlignment="1">
      <alignment horizontal="left" vertical="center" wrapText="1"/>
    </xf>
    <xf numFmtId="0" fontId="13" fillId="8" borderId="19" xfId="0" applyFont="1" applyFill="1" applyBorder="1" applyAlignment="1">
      <alignment horizontal="center" vertical="center"/>
    </xf>
    <xf numFmtId="0" fontId="0" fillId="6" borderId="8" xfId="0" applyFill="1" applyBorder="1" applyAlignment="1">
      <alignment vertical="center"/>
    </xf>
    <xf numFmtId="0" fontId="0" fillId="6" borderId="4" xfId="0" applyFill="1" applyBorder="1" applyAlignment="1">
      <alignment horizontal="left" vertical="center" wrapText="1"/>
    </xf>
    <xf numFmtId="0" fontId="20" fillId="8" borderId="5" xfId="0" applyFont="1" applyFill="1" applyBorder="1" applyAlignment="1">
      <alignment horizontal="right" vertical="center"/>
    </xf>
    <xf numFmtId="0" fontId="12" fillId="6" borderId="8" xfId="0" applyFont="1" applyFill="1" applyBorder="1" applyAlignment="1">
      <alignment vertical="center"/>
    </xf>
    <xf numFmtId="0" fontId="21" fillId="5" borderId="8" xfId="0" applyFont="1" applyFill="1" applyBorder="1" applyAlignment="1">
      <alignment vertical="center"/>
    </xf>
    <xf numFmtId="0" fontId="20" fillId="8" borderId="12" xfId="0" applyFont="1" applyFill="1" applyBorder="1" applyAlignment="1">
      <alignment horizontal="right" vertical="center"/>
    </xf>
    <xf numFmtId="0" fontId="12" fillId="6" borderId="4" xfId="0" applyFont="1" applyFill="1" applyBorder="1" applyAlignment="1">
      <alignment horizontal="left" vertical="center" wrapText="1"/>
    </xf>
    <xf numFmtId="0" fontId="20" fillId="8" borderId="6" xfId="0" applyFont="1" applyFill="1" applyBorder="1" applyAlignment="1">
      <alignment vertical="center"/>
    </xf>
    <xf numFmtId="0" fontId="12" fillId="8" borderId="6" xfId="0" applyFont="1" applyFill="1" applyBorder="1" applyAlignment="1">
      <alignment horizontal="center" vertical="center"/>
    </xf>
    <xf numFmtId="44" fontId="0" fillId="8" borderId="7" xfId="1" applyFont="1" applyFill="1" applyBorder="1" applyAlignment="1">
      <alignment vertical="center"/>
    </xf>
    <xf numFmtId="0" fontId="12" fillId="6" borderId="4" xfId="0" applyFont="1" applyFill="1" applyBorder="1" applyAlignment="1">
      <alignment vertical="center" wrapText="1"/>
    </xf>
    <xf numFmtId="0" fontId="12" fillId="6" borderId="4" xfId="0" applyFont="1" applyFill="1" applyBorder="1" applyAlignment="1">
      <alignment horizontal="center" vertical="center"/>
    </xf>
    <xf numFmtId="0" fontId="22" fillId="5" borderId="4" xfId="0" applyFont="1" applyFill="1" applyBorder="1" applyAlignment="1">
      <alignment vertical="center"/>
    </xf>
    <xf numFmtId="0" fontId="12" fillId="5" borderId="4" xfId="0" applyFont="1" applyFill="1" applyBorder="1" applyAlignment="1">
      <alignment horizontal="center" vertical="center"/>
    </xf>
    <xf numFmtId="44" fontId="12" fillId="5" borderId="9" xfId="1" applyFont="1" applyFill="1" applyBorder="1" applyAlignment="1">
      <alignment vertical="center"/>
    </xf>
    <xf numFmtId="0" fontId="12" fillId="6" borderId="4" xfId="0" applyFont="1" applyFill="1" applyBorder="1" applyAlignment="1">
      <alignment horizontal="left" vertical="center"/>
    </xf>
    <xf numFmtId="0" fontId="21" fillId="5" borderId="4" xfId="0" applyFont="1" applyFill="1" applyBorder="1" applyAlignment="1">
      <alignment horizontal="center" vertical="center"/>
    </xf>
    <xf numFmtId="0" fontId="0" fillId="6" borderId="4" xfId="0" applyFill="1" applyBorder="1" applyAlignment="1">
      <alignment horizontal="center" vertical="center"/>
    </xf>
    <xf numFmtId="0" fontId="20" fillId="8" borderId="18" xfId="0" applyFont="1" applyFill="1" applyBorder="1" applyAlignment="1">
      <alignment vertical="center"/>
    </xf>
    <xf numFmtId="0" fontId="20" fillId="8" borderId="19" xfId="0" applyFont="1" applyFill="1" applyBorder="1" applyAlignment="1">
      <alignment horizontal="left" vertical="center"/>
    </xf>
    <xf numFmtId="0" fontId="20" fillId="8" borderId="19" xfId="0" applyFont="1" applyFill="1" applyBorder="1" applyAlignment="1">
      <alignment horizontal="center" vertical="center"/>
    </xf>
    <xf numFmtId="0" fontId="20" fillId="3" borderId="18" xfId="0" applyFont="1" applyFill="1" applyBorder="1" applyAlignment="1">
      <alignment vertical="center"/>
    </xf>
    <xf numFmtId="0" fontId="20" fillId="3" borderId="19" xfId="0" applyFont="1" applyFill="1" applyBorder="1" applyAlignment="1">
      <alignment horizontal="left" vertical="center"/>
    </xf>
    <xf numFmtId="0" fontId="20" fillId="3" borderId="19" xfId="0" applyFont="1" applyFill="1" applyBorder="1" applyAlignment="1">
      <alignment horizontal="center" vertical="center"/>
    </xf>
    <xf numFmtId="0" fontId="23" fillId="8" borderId="13" xfId="0" applyFont="1" applyFill="1" applyBorder="1" applyAlignment="1">
      <alignment horizontal="center" vertical="center"/>
    </xf>
    <xf numFmtId="0" fontId="24" fillId="4" borderId="8" xfId="0" applyFont="1" applyFill="1" applyBorder="1" applyAlignment="1">
      <alignment vertical="center"/>
    </xf>
    <xf numFmtId="0" fontId="24" fillId="4" borderId="4" xfId="0" applyFont="1" applyFill="1" applyBorder="1" applyAlignment="1">
      <alignment vertical="center"/>
    </xf>
    <xf numFmtId="0" fontId="24" fillId="4" borderId="4" xfId="0" applyFont="1" applyFill="1" applyBorder="1" applyAlignment="1">
      <alignment horizontal="center" vertical="center"/>
    </xf>
    <xf numFmtId="0" fontId="24" fillId="4" borderId="15" xfId="0" applyFont="1" applyFill="1" applyBorder="1" applyAlignment="1">
      <alignment vertical="center"/>
    </xf>
    <xf numFmtId="0" fontId="24" fillId="4" borderId="16" xfId="0" applyFont="1" applyFill="1" applyBorder="1" applyAlignment="1">
      <alignment horizontal="left" vertical="center"/>
    </xf>
    <xf numFmtId="0" fontId="24" fillId="4" borderId="16" xfId="0" applyFont="1" applyFill="1" applyBorder="1" applyAlignment="1">
      <alignment horizontal="center" vertical="center"/>
    </xf>
    <xf numFmtId="0" fontId="24" fillId="2" borderId="8" xfId="0" applyFont="1" applyFill="1" applyBorder="1" applyAlignment="1">
      <alignment vertical="center"/>
    </xf>
    <xf numFmtId="0" fontId="24" fillId="2" borderId="4" xfId="0" applyFont="1" applyFill="1" applyBorder="1" applyAlignment="1">
      <alignment vertical="center"/>
    </xf>
    <xf numFmtId="0" fontId="24" fillId="2" borderId="4" xfId="0" applyFont="1" applyFill="1" applyBorder="1" applyAlignment="1">
      <alignment horizontal="center" vertical="center"/>
    </xf>
    <xf numFmtId="0" fontId="21" fillId="5" borderId="4" xfId="0" applyFont="1" applyFill="1" applyBorder="1" applyAlignment="1">
      <alignment horizontal="left" vertical="center" wrapText="1"/>
    </xf>
    <xf numFmtId="0" fontId="24" fillId="4" borderId="4" xfId="0" applyFont="1" applyFill="1" applyBorder="1" applyAlignment="1">
      <alignment vertical="center" wrapText="1"/>
    </xf>
    <xf numFmtId="0" fontId="27" fillId="4" borderId="4" xfId="0" applyFont="1" applyFill="1" applyBorder="1" applyAlignment="1">
      <alignment horizontal="center" vertical="center"/>
    </xf>
    <xf numFmtId="44" fontId="27" fillId="4" borderId="9" xfId="1" applyFont="1" applyFill="1" applyBorder="1" applyAlignment="1">
      <alignment vertical="center"/>
    </xf>
    <xf numFmtId="0" fontId="26" fillId="4" borderId="8" xfId="0" applyFont="1" applyFill="1" applyBorder="1" applyAlignment="1">
      <alignment vertical="center"/>
    </xf>
    <xf numFmtId="0" fontId="26" fillId="4" borderId="4" xfId="0" applyFont="1" applyFill="1" applyBorder="1" applyAlignment="1">
      <alignment horizontal="left" vertical="center" wrapText="1"/>
    </xf>
    <xf numFmtId="0" fontId="25" fillId="4" borderId="4" xfId="0" applyFont="1" applyFill="1" applyBorder="1" applyAlignment="1">
      <alignment horizontal="center" vertical="center"/>
    </xf>
    <xf numFmtId="44" fontId="12" fillId="0" borderId="9" xfId="1" applyFont="1" applyBorder="1" applyAlignment="1" applyProtection="1">
      <alignment vertical="center"/>
      <protection locked="0"/>
    </xf>
    <xf numFmtId="0" fontId="19" fillId="0" borderId="0" xfId="3" applyFont="1" applyAlignment="1" applyProtection="1">
      <alignment vertical="center" wrapText="1"/>
      <protection locked="0"/>
    </xf>
    <xf numFmtId="0" fontId="11" fillId="0" borderId="0" xfId="0" applyFont="1" applyProtection="1">
      <protection locked="0"/>
    </xf>
    <xf numFmtId="0" fontId="10" fillId="0" borderId="0" xfId="0" applyFont="1" applyProtection="1">
      <protection locked="0"/>
    </xf>
    <xf numFmtId="0" fontId="0" fillId="0" borderId="0" xfId="0" applyAlignment="1" applyProtection="1">
      <alignment horizontal="left" wrapText="1"/>
      <protection locked="0"/>
    </xf>
    <xf numFmtId="0" fontId="0" fillId="0" borderId="0" xfId="0" applyAlignment="1" applyProtection="1">
      <alignment horizontal="center"/>
      <protection locked="0"/>
    </xf>
    <xf numFmtId="10" fontId="12" fillId="0" borderId="9" xfId="2" applyNumberFormat="1" applyFont="1" applyBorder="1" applyAlignment="1" applyProtection="1">
      <alignment vertical="center"/>
      <protection locked="0"/>
    </xf>
    <xf numFmtId="0" fontId="28" fillId="7" borderId="1" xfId="3" applyFont="1" applyFill="1" applyBorder="1" applyAlignment="1">
      <alignment vertical="center" wrapText="1"/>
    </xf>
    <xf numFmtId="0" fontId="12" fillId="5" borderId="8" xfId="0" applyFont="1" applyFill="1" applyBorder="1" applyAlignment="1">
      <alignment vertical="center"/>
    </xf>
    <xf numFmtId="0" fontId="12" fillId="5" borderId="4"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2" fillId="5" borderId="16" xfId="0" applyFont="1" applyFill="1" applyBorder="1" applyAlignment="1">
      <alignment horizontal="center" vertical="center"/>
    </xf>
    <xf numFmtId="0" fontId="29" fillId="5" borderId="4" xfId="0" applyFont="1" applyFill="1" applyBorder="1" applyAlignment="1">
      <alignment horizontal="left" vertical="center" wrapText="1"/>
    </xf>
    <xf numFmtId="0" fontId="21" fillId="5" borderId="4" xfId="0" applyFont="1" applyFill="1" applyBorder="1" applyAlignment="1">
      <alignment vertical="center" wrapText="1"/>
    </xf>
    <xf numFmtId="0" fontId="29" fillId="0" borderId="0" xfId="0" applyFont="1" applyProtection="1">
      <protection locked="0"/>
    </xf>
    <xf numFmtId="44" fontId="21" fillId="5" borderId="9" xfId="1" applyFont="1" applyFill="1" applyBorder="1" applyAlignment="1" applyProtection="1">
      <alignment vertical="center"/>
    </xf>
    <xf numFmtId="44" fontId="24" fillId="4" borderId="9" xfId="1" applyFont="1" applyFill="1" applyBorder="1" applyAlignment="1" applyProtection="1">
      <alignment vertical="center"/>
    </xf>
    <xf numFmtId="44" fontId="24" fillId="2" borderId="9" xfId="1" applyFont="1" applyFill="1" applyBorder="1" applyAlignment="1" applyProtection="1">
      <alignment vertical="center"/>
    </xf>
    <xf numFmtId="44" fontId="27" fillId="4" borderId="9" xfId="1" applyFont="1" applyFill="1" applyBorder="1" applyAlignment="1" applyProtection="1">
      <alignment vertical="center"/>
    </xf>
    <xf numFmtId="44" fontId="25" fillId="4" borderId="9" xfId="1" applyFont="1" applyFill="1" applyBorder="1" applyAlignment="1" applyProtection="1">
      <alignment vertical="center"/>
    </xf>
    <xf numFmtId="44" fontId="24" fillId="4" borderId="17" xfId="1" applyFont="1" applyFill="1" applyBorder="1" applyAlignment="1" applyProtection="1">
      <alignment vertical="center"/>
    </xf>
    <xf numFmtId="44" fontId="20" fillId="8" borderId="20" xfId="1" applyFont="1" applyFill="1" applyBorder="1" applyAlignment="1" applyProtection="1">
      <alignment vertical="center"/>
    </xf>
    <xf numFmtId="44" fontId="20" fillId="3" borderId="20" xfId="1" applyFont="1" applyFill="1" applyBorder="1" applyAlignment="1" applyProtection="1">
      <alignment vertical="center"/>
    </xf>
    <xf numFmtId="44" fontId="23" fillId="8" borderId="14" xfId="1" applyFont="1" applyFill="1" applyBorder="1" applyAlignment="1" applyProtection="1">
      <alignment vertical="center"/>
    </xf>
    <xf numFmtId="44" fontId="13" fillId="8" borderId="20" xfId="1" applyFont="1" applyFill="1" applyBorder="1" applyAlignment="1" applyProtection="1">
      <alignment vertical="center"/>
    </xf>
    <xf numFmtId="0" fontId="0" fillId="0" borderId="0" xfId="0" applyAlignment="1" applyProtection="1">
      <alignment vertical="center"/>
      <protection locked="0"/>
    </xf>
    <xf numFmtId="0" fontId="0" fillId="0" borderId="31" xfId="0" applyBorder="1" applyProtection="1">
      <protection locked="0"/>
    </xf>
    <xf numFmtId="44" fontId="0" fillId="0" borderId="22" xfId="1" applyFont="1" applyFill="1" applyBorder="1" applyAlignment="1" applyProtection="1">
      <alignment vertical="center" wrapText="1"/>
      <protection locked="0"/>
    </xf>
    <xf numFmtId="0" fontId="28" fillId="0" borderId="24" xfId="6" applyFont="1" applyBorder="1" applyAlignment="1" applyProtection="1">
      <alignment horizontal="left" vertical="center" wrapText="1"/>
      <protection locked="0"/>
    </xf>
    <xf numFmtId="0" fontId="15" fillId="0" borderId="0" xfId="6" applyFont="1" applyAlignment="1" applyProtection="1">
      <alignment vertical="center" wrapText="1"/>
      <protection locked="0"/>
    </xf>
    <xf numFmtId="0" fontId="7" fillId="0" borderId="0" xfId="6" applyAlignment="1" applyProtection="1">
      <alignment vertical="center" wrapText="1"/>
      <protection locked="0"/>
    </xf>
    <xf numFmtId="0" fontId="28" fillId="0" borderId="27" xfId="6" applyFont="1" applyBorder="1" applyAlignment="1" applyProtection="1">
      <alignment horizontal="left" vertical="center" wrapText="1"/>
      <protection locked="0"/>
    </xf>
    <xf numFmtId="44" fontId="12" fillId="6" borderId="9" xfId="1" applyFont="1" applyFill="1" applyBorder="1" applyAlignment="1" applyProtection="1">
      <alignment vertical="center"/>
      <protection locked="0"/>
    </xf>
    <xf numFmtId="44" fontId="24" fillId="4" borderId="4" xfId="0" applyNumberFormat="1" applyFont="1" applyFill="1" applyBorder="1" applyAlignment="1">
      <alignment horizontal="center" vertical="center"/>
    </xf>
    <xf numFmtId="0" fontId="31" fillId="0" borderId="0" xfId="3" applyFont="1" applyAlignment="1" applyProtection="1">
      <alignment vertical="center"/>
      <protection locked="0"/>
    </xf>
    <xf numFmtId="0" fontId="12" fillId="0" borderId="0" xfId="0" applyFont="1" applyProtection="1">
      <protection locked="0"/>
    </xf>
    <xf numFmtId="44" fontId="25" fillId="4" borderId="9" xfId="1" applyFont="1" applyFill="1" applyBorder="1" applyAlignment="1">
      <alignment vertical="center"/>
    </xf>
    <xf numFmtId="44" fontId="24" fillId="4" borderId="17" xfId="1" applyFont="1" applyFill="1" applyBorder="1" applyAlignment="1">
      <alignment vertical="center"/>
    </xf>
    <xf numFmtId="0" fontId="10" fillId="0" borderId="0" xfId="0" applyFont="1" applyAlignment="1" applyProtection="1">
      <alignment horizontal="left" wrapText="1"/>
      <protection locked="0"/>
    </xf>
    <xf numFmtId="44" fontId="32" fillId="0" borderId="46" xfId="1" applyFont="1" applyBorder="1" applyProtection="1">
      <protection locked="0"/>
    </xf>
    <xf numFmtId="0" fontId="20" fillId="8" borderId="13" xfId="0" applyFont="1" applyFill="1" applyBorder="1" applyAlignment="1">
      <alignment horizontal="left" vertical="center" wrapText="1"/>
    </xf>
    <xf numFmtId="0" fontId="24" fillId="9" borderId="45" xfId="0" applyFont="1" applyFill="1" applyBorder="1" applyAlignment="1">
      <alignment vertical="center" wrapText="1"/>
    </xf>
    <xf numFmtId="44" fontId="12" fillId="0" borderId="17" xfId="1" applyFont="1" applyBorder="1" applyAlignment="1" applyProtection="1">
      <alignment vertical="center"/>
      <protection locked="0"/>
    </xf>
    <xf numFmtId="0" fontId="26" fillId="9" borderId="38" xfId="0" applyFont="1" applyFill="1" applyBorder="1" applyAlignment="1">
      <alignment horizontal="right" vertical="center"/>
    </xf>
    <xf numFmtId="0" fontId="33" fillId="0" borderId="0" xfId="0" applyFont="1" applyProtection="1">
      <protection locked="0"/>
    </xf>
    <xf numFmtId="0" fontId="26" fillId="9" borderId="32" xfId="0" applyFont="1" applyFill="1" applyBorder="1" applyAlignment="1">
      <alignment vertical="center" wrapText="1"/>
    </xf>
    <xf numFmtId="0" fontId="24" fillId="11" borderId="15" xfId="0" applyFont="1" applyFill="1" applyBorder="1" applyAlignment="1">
      <alignment vertical="center"/>
    </xf>
    <xf numFmtId="0" fontId="0" fillId="11" borderId="8" xfId="0" applyFill="1" applyBorder="1" applyAlignment="1">
      <alignment vertical="center"/>
    </xf>
    <xf numFmtId="44" fontId="12" fillId="5" borderId="9" xfId="1" applyFont="1" applyFill="1" applyBorder="1" applyAlignment="1" applyProtection="1">
      <alignment vertical="center"/>
      <protection locked="0"/>
    </xf>
    <xf numFmtId="0" fontId="25" fillId="5" borderId="4" xfId="0" applyFont="1" applyFill="1" applyBorder="1" applyAlignment="1">
      <alignment horizontal="center" vertical="center"/>
    </xf>
    <xf numFmtId="44" fontId="25" fillId="5" borderId="9" xfId="1" applyFont="1" applyFill="1" applyBorder="1" applyAlignment="1">
      <alignment vertical="center"/>
    </xf>
    <xf numFmtId="44" fontId="0" fillId="6" borderId="9" xfId="1" applyFont="1" applyFill="1" applyBorder="1" applyAlignment="1" applyProtection="1">
      <alignment vertical="center"/>
      <protection locked="0"/>
    </xf>
    <xf numFmtId="44" fontId="10" fillId="0" borderId="0" xfId="1" applyFont="1" applyAlignment="1" applyProtection="1">
      <alignment vertical="center" wrapText="1"/>
      <protection locked="0"/>
    </xf>
    <xf numFmtId="0" fontId="36" fillId="0" borderId="0" xfId="0" applyFont="1" applyAlignment="1" applyProtection="1">
      <alignment vertical="top" wrapText="1"/>
      <protection locked="0"/>
    </xf>
    <xf numFmtId="44" fontId="24" fillId="6" borderId="9" xfId="1" applyFont="1" applyFill="1" applyBorder="1" applyAlignment="1" applyProtection="1">
      <alignment vertical="center"/>
    </xf>
    <xf numFmtId="0" fontId="0" fillId="7" borderId="0" xfId="0" applyFill="1" applyAlignment="1" applyProtection="1">
      <alignment wrapText="1"/>
      <protection locked="0"/>
    </xf>
    <xf numFmtId="0" fontId="6" fillId="7" borderId="0" xfId="3" applyFont="1" applyFill="1" applyAlignment="1" applyProtection="1">
      <alignment vertical="center" wrapText="1"/>
      <protection locked="0"/>
    </xf>
    <xf numFmtId="0" fontId="11" fillId="7" borderId="0" xfId="0" applyFont="1" applyFill="1" applyAlignment="1" applyProtection="1">
      <alignment wrapText="1"/>
      <protection locked="0"/>
    </xf>
    <xf numFmtId="0" fontId="0" fillId="13" borderId="0" xfId="0" applyFill="1" applyAlignment="1" applyProtection="1">
      <alignment horizontal="left" wrapText="1"/>
      <protection locked="0"/>
    </xf>
    <xf numFmtId="0" fontId="0" fillId="7" borderId="0" xfId="0" applyFill="1" applyProtection="1">
      <protection locked="0"/>
    </xf>
    <xf numFmtId="0" fontId="0" fillId="13" borderId="0" xfId="0" applyFill="1" applyProtection="1">
      <protection locked="0"/>
    </xf>
    <xf numFmtId="0" fontId="0" fillId="7" borderId="0" xfId="0" applyFill="1" applyAlignment="1" applyProtection="1">
      <alignment vertical="center" wrapText="1"/>
      <protection locked="0"/>
    </xf>
    <xf numFmtId="44" fontId="0" fillId="0" borderId="27" xfId="1" applyFont="1" applyFill="1" applyBorder="1" applyAlignment="1" applyProtection="1">
      <alignment vertical="center" wrapText="1"/>
      <protection locked="0"/>
    </xf>
    <xf numFmtId="44" fontId="21" fillId="5" borderId="17" xfId="1" applyFont="1" applyFill="1" applyBorder="1" applyAlignment="1" applyProtection="1">
      <alignment vertical="center"/>
    </xf>
    <xf numFmtId="0" fontId="12" fillId="5" borderId="13" xfId="0" applyFont="1" applyFill="1" applyBorder="1" applyAlignment="1">
      <alignment horizontal="center" vertical="center"/>
    </xf>
    <xf numFmtId="44" fontId="21" fillId="5" borderId="14" xfId="1" applyFont="1" applyFill="1" applyBorder="1" applyAlignment="1" applyProtection="1">
      <alignment vertical="center"/>
    </xf>
    <xf numFmtId="0" fontId="9" fillId="0" borderId="31" xfId="0" applyFont="1" applyBorder="1" applyProtection="1">
      <protection locked="0"/>
    </xf>
    <xf numFmtId="0" fontId="37" fillId="12" borderId="31" xfId="3" applyFont="1" applyFill="1" applyBorder="1" applyAlignment="1" applyProtection="1">
      <alignment vertical="center" wrapText="1"/>
      <protection locked="0"/>
    </xf>
    <xf numFmtId="0" fontId="15" fillId="0" borderId="32" xfId="3" applyFont="1" applyBorder="1" applyAlignment="1">
      <alignment vertical="center"/>
    </xf>
    <xf numFmtId="0" fontId="24" fillId="4" borderId="47" xfId="0" applyFont="1" applyFill="1" applyBorder="1" applyAlignment="1">
      <alignment vertical="center"/>
    </xf>
    <xf numFmtId="0" fontId="24" fillId="4" borderId="4" xfId="0" applyFont="1" applyFill="1" applyBorder="1" applyAlignment="1">
      <alignment horizontal="left" vertical="center" wrapText="1"/>
    </xf>
    <xf numFmtId="44" fontId="24" fillId="4" borderId="9" xfId="1" applyFont="1" applyFill="1" applyBorder="1" applyAlignment="1" applyProtection="1">
      <alignment vertical="center"/>
      <protection locked="0"/>
    </xf>
    <xf numFmtId="0" fontId="0" fillId="9" borderId="38" xfId="0" applyFill="1" applyBorder="1" applyAlignment="1">
      <alignment horizontal="right" vertical="center"/>
    </xf>
    <xf numFmtId="0" fontId="0" fillId="9" borderId="32" xfId="0" applyFill="1" applyBorder="1" applyAlignment="1">
      <alignment vertical="center" wrapText="1"/>
    </xf>
    <xf numFmtId="0" fontId="0" fillId="10" borderId="38" xfId="0" applyFill="1" applyBorder="1" applyAlignment="1">
      <alignment horizontal="right" vertical="center"/>
    </xf>
    <xf numFmtId="0" fontId="0" fillId="10" borderId="32" xfId="0" applyFill="1" applyBorder="1" applyAlignment="1">
      <alignment vertical="center" wrapText="1"/>
    </xf>
    <xf numFmtId="0" fontId="0" fillId="10" borderId="57" xfId="0" applyFill="1" applyBorder="1" applyAlignment="1">
      <alignment horizontal="right" vertical="center"/>
    </xf>
    <xf numFmtId="0" fontId="0" fillId="10" borderId="0" xfId="0" applyFill="1" applyAlignment="1">
      <alignment vertical="center" wrapText="1"/>
    </xf>
    <xf numFmtId="0" fontId="39" fillId="10" borderId="32" xfId="0" applyFont="1" applyFill="1" applyBorder="1" applyAlignment="1">
      <alignment vertical="center" wrapText="1"/>
    </xf>
    <xf numFmtId="0" fontId="24" fillId="4" borderId="10" xfId="0" applyFont="1" applyFill="1" applyBorder="1" applyAlignment="1">
      <alignment horizontal="center" vertical="center"/>
    </xf>
    <xf numFmtId="0" fontId="20" fillId="8" borderId="18" xfId="0" applyFont="1" applyFill="1" applyBorder="1" applyAlignment="1">
      <alignment horizontal="right" vertical="center"/>
    </xf>
    <xf numFmtId="0" fontId="0" fillId="0" borderId="0" xfId="0" applyAlignment="1">
      <alignment horizontal="left"/>
    </xf>
    <xf numFmtId="0" fontId="0" fillId="0" borderId="0" xfId="0" applyAlignment="1">
      <alignment horizontal="center"/>
    </xf>
    <xf numFmtId="0" fontId="40" fillId="0" borderId="0" xfId="3" applyFont="1" applyAlignment="1" applyProtection="1">
      <alignment vertical="center"/>
      <protection locked="0"/>
    </xf>
    <xf numFmtId="17" fontId="15" fillId="8" borderId="24" xfId="3" applyNumberFormat="1" applyFont="1" applyFill="1" applyBorder="1" applyAlignment="1">
      <alignment horizontal="center" vertical="center" wrapText="1"/>
    </xf>
    <xf numFmtId="17" fontId="15" fillId="8" borderId="55" xfId="3" applyNumberFormat="1" applyFont="1" applyFill="1" applyBorder="1" applyAlignment="1">
      <alignment horizontal="center" vertical="center" wrapText="1"/>
    </xf>
    <xf numFmtId="0" fontId="15" fillId="8" borderId="30" xfId="3" applyFont="1" applyFill="1" applyBorder="1" applyAlignment="1">
      <alignment horizontal="center" vertical="center" wrapText="1"/>
    </xf>
    <xf numFmtId="0" fontId="15" fillId="8" borderId="49" xfId="3" applyFont="1" applyFill="1" applyBorder="1" applyAlignment="1">
      <alignment horizontal="center" vertical="center" wrapText="1"/>
    </xf>
    <xf numFmtId="0" fontId="15" fillId="4" borderId="22" xfId="6" applyFont="1" applyFill="1" applyBorder="1" applyAlignment="1">
      <alignment vertical="center" wrapText="1"/>
    </xf>
    <xf numFmtId="0" fontId="15" fillId="4" borderId="44" xfId="6" applyFont="1" applyFill="1" applyBorder="1" applyAlignment="1">
      <alignment vertical="center" wrapText="1"/>
    </xf>
    <xf numFmtId="44" fontId="0" fillId="5" borderId="42" xfId="1" applyFont="1" applyFill="1" applyBorder="1" applyAlignment="1" applyProtection="1">
      <alignment vertical="center" wrapText="1"/>
    </xf>
    <xf numFmtId="44" fontId="0" fillId="5" borderId="11" xfId="1" applyFont="1" applyFill="1" applyBorder="1" applyAlignment="1" applyProtection="1">
      <alignment vertical="center" wrapText="1"/>
    </xf>
    <xf numFmtId="0" fontId="15" fillId="4" borderId="27" xfId="3" applyFont="1" applyFill="1" applyBorder="1" applyAlignment="1">
      <alignment vertical="center" wrapText="1"/>
    </xf>
    <xf numFmtId="0" fontId="15" fillId="4" borderId="22" xfId="3" applyFont="1" applyFill="1" applyBorder="1" applyAlignment="1">
      <alignment vertical="center" wrapText="1"/>
    </xf>
    <xf numFmtId="44" fontId="0" fillId="4" borderId="22" xfId="1" applyFont="1" applyFill="1" applyBorder="1" applyAlignment="1" applyProtection="1">
      <alignment vertical="center" wrapText="1"/>
    </xf>
    <xf numFmtId="44" fontId="0" fillId="4" borderId="9" xfId="1" applyFont="1" applyFill="1" applyBorder="1" applyAlignment="1" applyProtection="1">
      <alignment vertical="center" wrapText="1"/>
    </xf>
    <xf numFmtId="0" fontId="15" fillId="4" borderId="42" xfId="3" applyFont="1" applyFill="1" applyBorder="1" applyAlignment="1">
      <alignment vertical="center" wrapText="1"/>
    </xf>
    <xf numFmtId="44" fontId="0" fillId="4" borderId="42" xfId="1" applyFont="1" applyFill="1" applyBorder="1" applyAlignment="1" applyProtection="1">
      <alignment vertical="center" wrapText="1"/>
    </xf>
    <xf numFmtId="44" fontId="0" fillId="4" borderId="11" xfId="1" applyFont="1" applyFill="1" applyBorder="1" applyAlignment="1" applyProtection="1">
      <alignment vertical="center" wrapText="1"/>
    </xf>
    <xf numFmtId="0" fontId="15" fillId="14" borderId="61" xfId="3" applyFont="1" applyFill="1" applyBorder="1" applyAlignment="1">
      <alignment horizontal="center" vertical="center" wrapText="1"/>
    </xf>
    <xf numFmtId="44" fontId="0" fillId="14" borderId="60" xfId="0" applyNumberFormat="1" applyFill="1" applyBorder="1" applyAlignment="1">
      <alignment vertical="center"/>
    </xf>
    <xf numFmtId="44" fontId="0" fillId="14" borderId="61" xfId="0" applyNumberFormat="1" applyFill="1" applyBorder="1" applyAlignment="1">
      <alignment vertical="center"/>
    </xf>
    <xf numFmtId="44" fontId="0" fillId="14" borderId="38" xfId="0" applyNumberFormat="1" applyFill="1" applyBorder="1" applyAlignment="1">
      <alignment vertical="center"/>
    </xf>
    <xf numFmtId="0" fontId="9" fillId="14" borderId="60" xfId="0" applyFont="1" applyFill="1" applyBorder="1" applyAlignment="1">
      <alignment horizontal="center" vertical="center" wrapText="1"/>
    </xf>
    <xf numFmtId="0" fontId="38" fillId="14" borderId="62" xfId="0" applyFont="1" applyFill="1" applyBorder="1" applyAlignment="1">
      <alignment horizontal="center" vertical="center"/>
    </xf>
    <xf numFmtId="0" fontId="12" fillId="6" borderId="21" xfId="0" applyFont="1" applyFill="1" applyBorder="1" applyAlignment="1">
      <alignment horizontal="left" vertical="center" wrapText="1"/>
    </xf>
    <xf numFmtId="0" fontId="12" fillId="6" borderId="21" xfId="0" applyFont="1" applyFill="1" applyBorder="1" applyAlignment="1">
      <alignment horizontal="left" vertical="center"/>
    </xf>
    <xf numFmtId="0" fontId="12" fillId="6" borderId="21" xfId="0" applyFont="1" applyFill="1" applyBorder="1" applyAlignment="1">
      <alignment horizontal="right" vertical="center"/>
    </xf>
    <xf numFmtId="0" fontId="24" fillId="4" borderId="21" xfId="0" applyFont="1" applyFill="1" applyBorder="1" applyAlignment="1">
      <alignment horizontal="left" vertical="center"/>
    </xf>
    <xf numFmtId="0" fontId="0" fillId="6" borderId="21" xfId="0" applyFill="1" applyBorder="1" applyAlignment="1">
      <alignment horizontal="left" vertical="center" wrapText="1"/>
    </xf>
    <xf numFmtId="0" fontId="0" fillId="6" borderId="21" xfId="0" applyFill="1" applyBorder="1" applyAlignment="1">
      <alignment horizontal="center" vertical="center" wrapText="1"/>
    </xf>
    <xf numFmtId="0" fontId="12" fillId="5" borderId="53" xfId="0" applyFont="1" applyFill="1" applyBorder="1" applyAlignment="1">
      <alignment horizontal="left" vertical="center" wrapText="1"/>
    </xf>
    <xf numFmtId="0" fontId="20" fillId="8" borderId="58" xfId="0" applyFont="1" applyFill="1" applyBorder="1" applyAlignment="1">
      <alignment horizontal="left" vertical="center"/>
    </xf>
    <xf numFmtId="0" fontId="20" fillId="3" borderId="58" xfId="0" applyFont="1" applyFill="1" applyBorder="1" applyAlignment="1">
      <alignment horizontal="center" vertical="center"/>
    </xf>
    <xf numFmtId="0" fontId="24" fillId="2" borderId="51" xfId="0" applyFont="1" applyFill="1" applyBorder="1" applyAlignment="1">
      <alignment horizontal="center" vertical="center"/>
    </xf>
    <xf numFmtId="0" fontId="12" fillId="0" borderId="4" xfId="0" applyFont="1" applyBorder="1" applyAlignment="1">
      <alignment horizontal="center" vertical="center"/>
    </xf>
    <xf numFmtId="0" fontId="12" fillId="4" borderId="4" xfId="0" applyFont="1" applyFill="1" applyBorder="1" applyAlignment="1">
      <alignment horizontal="center" vertical="center"/>
    </xf>
    <xf numFmtId="0" fontId="21" fillId="6" borderId="4" xfId="0" applyFont="1" applyFill="1" applyBorder="1" applyAlignment="1">
      <alignment horizontal="center" vertical="center"/>
    </xf>
    <xf numFmtId="0" fontId="0" fillId="0" borderId="0" xfId="0" applyAlignment="1" applyProtection="1">
      <alignment wrapText="1"/>
      <protection locked="0"/>
    </xf>
    <xf numFmtId="0" fontId="29" fillId="0" borderId="0" xfId="0" applyFont="1" applyAlignment="1" applyProtection="1">
      <alignment vertical="center" wrapText="1"/>
      <protection locked="0"/>
    </xf>
    <xf numFmtId="0" fontId="24" fillId="2" borderId="21" xfId="0" applyFont="1" applyFill="1" applyBorder="1" applyAlignment="1">
      <alignment horizontal="left" vertical="center" wrapText="1"/>
    </xf>
    <xf numFmtId="0" fontId="12" fillId="2" borderId="8" xfId="0" applyFont="1" applyFill="1" applyBorder="1" applyAlignment="1">
      <alignment vertical="center"/>
    </xf>
    <xf numFmtId="0" fontId="27" fillId="2" borderId="21" xfId="0" applyFont="1" applyFill="1" applyBorder="1" applyAlignment="1">
      <alignment horizontal="left" vertical="center" wrapText="1"/>
    </xf>
    <xf numFmtId="0" fontId="12" fillId="2" borderId="21" xfId="0" applyFont="1" applyFill="1" applyBorder="1" applyAlignment="1">
      <alignment horizontal="left" vertical="center"/>
    </xf>
    <xf numFmtId="0" fontId="12" fillId="4" borderId="21" xfId="0" applyFont="1" applyFill="1" applyBorder="1" applyAlignment="1">
      <alignment horizontal="left" vertical="center" wrapText="1"/>
    </xf>
    <xf numFmtId="0" fontId="12" fillId="4" borderId="8" xfId="0" applyFont="1" applyFill="1" applyBorder="1" applyAlignment="1">
      <alignment vertical="center"/>
    </xf>
    <xf numFmtId="0" fontId="24" fillId="2" borderId="21" xfId="0" applyFont="1" applyFill="1" applyBorder="1" applyAlignment="1">
      <alignment horizontal="left" vertical="center"/>
    </xf>
    <xf numFmtId="0" fontId="24" fillId="10" borderId="8" xfId="0" applyFont="1" applyFill="1" applyBorder="1" applyAlignment="1">
      <alignment vertical="center"/>
    </xf>
    <xf numFmtId="0" fontId="24" fillId="10" borderId="21" xfId="0" applyFont="1" applyFill="1" applyBorder="1" applyAlignment="1">
      <alignment horizontal="center" vertical="center"/>
    </xf>
    <xf numFmtId="0" fontId="41" fillId="10" borderId="21" xfId="0" applyFont="1" applyFill="1" applyBorder="1" applyAlignment="1">
      <alignment horizontal="center" vertical="center"/>
    </xf>
    <xf numFmtId="0" fontId="26" fillId="2" borderId="8" xfId="0" applyFont="1" applyFill="1" applyBorder="1" applyAlignment="1">
      <alignment vertical="center"/>
    </xf>
    <xf numFmtId="0" fontId="26" fillId="2" borderId="21" xfId="0" applyFont="1" applyFill="1" applyBorder="1" applyAlignment="1">
      <alignment horizontal="left" vertical="center" wrapText="1"/>
    </xf>
    <xf numFmtId="0" fontId="24" fillId="2" borderId="15" xfId="0" applyFont="1" applyFill="1" applyBorder="1" applyAlignment="1">
      <alignment vertical="center"/>
    </xf>
    <xf numFmtId="0" fontId="24" fillId="10" borderId="15" xfId="0" applyFont="1" applyFill="1" applyBorder="1" applyAlignment="1">
      <alignment vertical="center"/>
    </xf>
    <xf numFmtId="0" fontId="24" fillId="10" borderId="21" xfId="0" applyFont="1" applyFill="1" applyBorder="1" applyAlignment="1">
      <alignment horizontal="left" vertical="center"/>
    </xf>
    <xf numFmtId="0" fontId="26" fillId="2" borderId="59" xfId="0" applyFont="1" applyFill="1" applyBorder="1" applyAlignment="1">
      <alignment horizontal="right" vertical="center"/>
    </xf>
    <xf numFmtId="0" fontId="13" fillId="15" borderId="18" xfId="0" applyFont="1" applyFill="1" applyBorder="1" applyAlignment="1">
      <alignment horizontal="right" vertical="center"/>
    </xf>
    <xf numFmtId="0" fontId="13" fillId="15" borderId="58" xfId="0" applyFont="1" applyFill="1" applyBorder="1" applyAlignment="1">
      <alignment horizontal="left" vertical="center" wrapText="1"/>
    </xf>
    <xf numFmtId="0" fontId="20" fillId="11" borderId="39" xfId="0" applyFont="1" applyFill="1" applyBorder="1" applyAlignment="1">
      <alignment horizontal="right" vertical="center"/>
    </xf>
    <xf numFmtId="0" fontId="20" fillId="11" borderId="58" xfId="0" applyFont="1" applyFill="1" applyBorder="1" applyAlignment="1">
      <alignment horizontal="left" vertical="center" wrapText="1"/>
    </xf>
    <xf numFmtId="0" fontId="20" fillId="11" borderId="5" xfId="0" applyFont="1" applyFill="1" applyBorder="1" applyAlignment="1">
      <alignment horizontal="right" vertical="center"/>
    </xf>
    <xf numFmtId="0" fontId="20" fillId="11" borderId="50" xfId="0" applyFont="1" applyFill="1" applyBorder="1" applyAlignment="1">
      <alignment horizontal="center" vertical="center"/>
    </xf>
    <xf numFmtId="0" fontId="12" fillId="5" borderId="21" xfId="0" applyFont="1" applyFill="1" applyBorder="1" applyAlignment="1">
      <alignment horizontal="left" vertical="center" wrapText="1"/>
    </xf>
    <xf numFmtId="0" fontId="0" fillId="6" borderId="8" xfId="0" applyFill="1" applyBorder="1" applyAlignment="1">
      <alignment vertical="center" wrapText="1"/>
    </xf>
    <xf numFmtId="0" fontId="9" fillId="10" borderId="8" xfId="0" applyFont="1" applyFill="1" applyBorder="1" applyAlignment="1">
      <alignment vertical="center"/>
    </xf>
    <xf numFmtId="0" fontId="9" fillId="10" borderId="4" xfId="0" applyFont="1" applyFill="1" applyBorder="1" applyAlignment="1">
      <alignment horizontal="center" vertical="center"/>
    </xf>
    <xf numFmtId="44" fontId="9" fillId="10" borderId="9" xfId="0" applyNumberFormat="1" applyFont="1" applyFill="1" applyBorder="1" applyAlignment="1">
      <alignment vertical="center"/>
    </xf>
    <xf numFmtId="0" fontId="9" fillId="6" borderId="8" xfId="0" applyFont="1" applyFill="1" applyBorder="1" applyAlignment="1">
      <alignment vertical="center" wrapText="1"/>
    </xf>
    <xf numFmtId="0" fontId="21" fillId="6" borderId="13" xfId="0" applyFont="1" applyFill="1" applyBorder="1" applyAlignment="1">
      <alignment horizontal="center" vertical="center"/>
    </xf>
    <xf numFmtId="0" fontId="16" fillId="8" borderId="3" xfId="0" applyFont="1" applyFill="1" applyBorder="1" applyAlignment="1">
      <alignment horizontal="center" vertical="center"/>
    </xf>
    <xf numFmtId="0" fontId="0" fillId="8" borderId="18" xfId="0" applyFill="1" applyBorder="1" applyAlignment="1">
      <alignment vertical="center"/>
    </xf>
    <xf numFmtId="0" fontId="0" fillId="0" borderId="4" xfId="0" applyBorder="1" applyAlignment="1">
      <alignment vertical="center"/>
    </xf>
    <xf numFmtId="0" fontId="0" fillId="4" borderId="8" xfId="0" applyFill="1" applyBorder="1" applyAlignment="1">
      <alignment vertical="center"/>
    </xf>
    <xf numFmtId="44" fontId="0" fillId="4" borderId="9" xfId="1" applyFont="1" applyFill="1" applyBorder="1" applyAlignment="1">
      <alignment vertical="center"/>
    </xf>
    <xf numFmtId="0" fontId="21" fillId="10" borderId="37" xfId="0" applyFont="1" applyFill="1" applyBorder="1" applyAlignment="1">
      <alignment vertical="center"/>
    </xf>
    <xf numFmtId="0" fontId="9" fillId="10" borderId="10" xfId="0" applyFont="1" applyFill="1" applyBorder="1" applyAlignment="1">
      <alignment horizontal="center" vertical="center"/>
    </xf>
    <xf numFmtId="44" fontId="9" fillId="10" borderId="11" xfId="0" applyNumberFormat="1" applyFont="1" applyFill="1" applyBorder="1" applyAlignment="1">
      <alignment vertical="center"/>
    </xf>
    <xf numFmtId="0" fontId="0" fillId="10" borderId="4" xfId="0" applyFill="1" applyBorder="1" applyAlignment="1">
      <alignment vertical="center"/>
    </xf>
    <xf numFmtId="0" fontId="0" fillId="8" borderId="19" xfId="0" applyFill="1" applyBorder="1" applyAlignment="1">
      <alignment vertical="center"/>
    </xf>
    <xf numFmtId="0" fontId="21" fillId="6" borderId="8" xfId="0" applyFont="1" applyFill="1" applyBorder="1" applyAlignment="1">
      <alignment horizontal="left" vertical="center" wrapText="1"/>
    </xf>
    <xf numFmtId="44" fontId="21" fillId="0" borderId="9" xfId="1" applyFont="1" applyFill="1" applyBorder="1" applyAlignment="1" applyProtection="1">
      <alignment vertical="center"/>
      <protection locked="0"/>
    </xf>
    <xf numFmtId="44" fontId="12" fillId="0" borderId="9" xfId="1" applyFont="1" applyFill="1" applyBorder="1" applyAlignment="1" applyProtection="1">
      <alignment vertical="center"/>
      <protection locked="0"/>
    </xf>
    <xf numFmtId="0" fontId="21" fillId="10" borderId="4" xfId="0" applyFont="1" applyFill="1" applyBorder="1" applyAlignment="1">
      <alignment horizontal="center" vertical="center"/>
    </xf>
    <xf numFmtId="44" fontId="9" fillId="6" borderId="19" xfId="1" applyFont="1" applyFill="1" applyBorder="1" applyAlignment="1" applyProtection="1">
      <alignment vertical="center"/>
    </xf>
    <xf numFmtId="44" fontId="9" fillId="4" borderId="19" xfId="1" applyFont="1" applyFill="1" applyBorder="1" applyAlignment="1" applyProtection="1">
      <alignment vertical="center"/>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53" xfId="0" applyBorder="1" applyAlignment="1" applyProtection="1">
      <alignment vertical="center" wrapText="1"/>
      <protection locked="0"/>
    </xf>
    <xf numFmtId="44" fontId="8" fillId="0" borderId="13" xfId="1" applyFont="1" applyFill="1" applyBorder="1" applyAlignment="1" applyProtection="1">
      <alignment vertical="center"/>
      <protection locked="0"/>
    </xf>
    <xf numFmtId="44" fontId="8" fillId="0" borderId="4" xfId="1" applyFont="1" applyFill="1" applyBorder="1" applyAlignment="1" applyProtection="1">
      <alignment vertical="center"/>
      <protection locked="0"/>
    </xf>
    <xf numFmtId="44" fontId="8" fillId="14" borderId="9" xfId="1" applyFont="1" applyFill="1" applyBorder="1" applyAlignment="1" applyProtection="1">
      <alignment vertical="center"/>
    </xf>
    <xf numFmtId="0" fontId="0" fillId="0" borderId="39"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48" xfId="0" applyBorder="1" applyAlignment="1" applyProtection="1">
      <alignment vertical="center" wrapText="1"/>
      <protection locked="0"/>
    </xf>
    <xf numFmtId="44" fontId="8" fillId="0" borderId="16" xfId="1" applyFont="1" applyFill="1" applyBorder="1" applyAlignment="1" applyProtection="1">
      <alignment vertical="center"/>
      <protection locked="0"/>
    </xf>
    <xf numFmtId="44" fontId="8" fillId="14" borderId="17" xfId="1" applyFont="1" applyFill="1" applyBorder="1" applyAlignment="1" applyProtection="1">
      <alignment vertical="center"/>
    </xf>
    <xf numFmtId="0" fontId="15" fillId="4" borderId="42" xfId="6" applyFont="1" applyFill="1" applyBorder="1" applyAlignment="1">
      <alignment vertical="center" wrapText="1"/>
    </xf>
    <xf numFmtId="0" fontId="21" fillId="11" borderId="55" xfId="0" applyFont="1" applyFill="1" applyBorder="1" applyAlignment="1">
      <alignment horizontal="center" vertical="center" wrapText="1"/>
    </xf>
    <xf numFmtId="0" fontId="27" fillId="2" borderId="66" xfId="0" applyFont="1" applyFill="1" applyBorder="1" applyAlignment="1">
      <alignment horizontal="right" vertical="center"/>
    </xf>
    <xf numFmtId="44" fontId="12" fillId="6" borderId="66" xfId="0" applyNumberFormat="1" applyFont="1" applyFill="1" applyBorder="1" applyAlignment="1">
      <alignment horizontal="right" vertical="center"/>
    </xf>
    <xf numFmtId="0" fontId="24" fillId="2" borderId="66" xfId="0" applyFont="1" applyFill="1" applyBorder="1" applyAlignment="1">
      <alignment horizontal="right" vertical="center"/>
    </xf>
    <xf numFmtId="3" fontId="24" fillId="2" borderId="66" xfId="0" applyNumberFormat="1" applyFont="1" applyFill="1" applyBorder="1" applyAlignment="1">
      <alignment horizontal="right" vertical="center"/>
    </xf>
    <xf numFmtId="9" fontId="12" fillId="6" borderId="66" xfId="2" applyFont="1" applyFill="1" applyBorder="1" applyAlignment="1" applyProtection="1">
      <alignment horizontal="right" vertical="center"/>
    </xf>
    <xf numFmtId="44" fontId="12" fillId="4" borderId="66" xfId="0" applyNumberFormat="1" applyFont="1" applyFill="1" applyBorder="1" applyAlignment="1">
      <alignment horizontal="right" vertical="center"/>
    </xf>
    <xf numFmtId="44" fontId="24" fillId="4" borderId="66" xfId="0" applyNumberFormat="1" applyFont="1" applyFill="1" applyBorder="1" applyAlignment="1">
      <alignment horizontal="right" vertical="center"/>
    </xf>
    <xf numFmtId="0" fontId="24" fillId="10" borderId="66" xfId="0" applyFont="1" applyFill="1" applyBorder="1" applyAlignment="1">
      <alignment horizontal="right" vertical="center"/>
    </xf>
    <xf numFmtId="44" fontId="24" fillId="4" borderId="66" xfId="1" applyFont="1" applyFill="1" applyBorder="1" applyAlignment="1" applyProtection="1">
      <alignment horizontal="right" vertical="center"/>
    </xf>
    <xf numFmtId="0" fontId="25" fillId="2" borderId="66" xfId="0" applyFont="1" applyFill="1" applyBorder="1" applyAlignment="1">
      <alignment horizontal="right" vertical="center"/>
    </xf>
    <xf numFmtId="44" fontId="0" fillId="6" borderId="66" xfId="0" applyNumberFormat="1" applyFill="1" applyBorder="1" applyAlignment="1">
      <alignment horizontal="right" vertical="center"/>
    </xf>
    <xf numFmtId="44" fontId="24" fillId="4" borderId="46" xfId="0" applyNumberFormat="1" applyFont="1" applyFill="1" applyBorder="1" applyAlignment="1">
      <alignment horizontal="right" vertical="center"/>
    </xf>
    <xf numFmtId="44" fontId="24" fillId="2" borderId="46" xfId="0" applyNumberFormat="1" applyFont="1" applyFill="1" applyBorder="1" applyAlignment="1">
      <alignment horizontal="right" vertical="center"/>
    </xf>
    <xf numFmtId="44" fontId="24" fillId="10" borderId="46" xfId="0" applyNumberFormat="1" applyFont="1" applyFill="1" applyBorder="1" applyAlignment="1">
      <alignment horizontal="right" vertical="center"/>
    </xf>
    <xf numFmtId="0" fontId="0" fillId="6" borderId="66" xfId="0" applyFill="1" applyBorder="1" applyAlignment="1">
      <alignment horizontal="right" vertical="center"/>
    </xf>
    <xf numFmtId="44" fontId="20" fillId="8" borderId="3" xfId="1" applyFont="1" applyFill="1" applyBorder="1" applyAlignment="1" applyProtection="1">
      <alignment horizontal="right" vertical="center"/>
    </xf>
    <xf numFmtId="0" fontId="20" fillId="3" borderId="3" xfId="0" applyFont="1" applyFill="1" applyBorder="1" applyAlignment="1">
      <alignment horizontal="right" vertical="center"/>
    </xf>
    <xf numFmtId="0" fontId="23" fillId="11" borderId="43" xfId="0" applyFont="1" applyFill="1" applyBorder="1" applyAlignment="1">
      <alignment horizontal="right" vertical="center"/>
    </xf>
    <xf numFmtId="0" fontId="25" fillId="2" borderId="3" xfId="0" applyFont="1" applyFill="1" applyBorder="1" applyAlignment="1">
      <alignment horizontal="right" vertical="center"/>
    </xf>
    <xf numFmtId="44" fontId="21" fillId="5" borderId="66" xfId="1" applyFont="1" applyFill="1" applyBorder="1" applyAlignment="1" applyProtection="1">
      <alignment horizontal="right" vertical="center"/>
    </xf>
    <xf numFmtId="44" fontId="16" fillId="15" borderId="3" xfId="1" applyFont="1" applyFill="1" applyBorder="1" applyAlignment="1" applyProtection="1">
      <alignment horizontal="right" vertical="center"/>
    </xf>
    <xf numFmtId="0" fontId="12" fillId="11" borderId="6" xfId="0" applyFont="1" applyFill="1" applyBorder="1" applyAlignment="1">
      <alignment horizontal="center" vertical="center"/>
    </xf>
    <xf numFmtId="0" fontId="27" fillId="2" borderId="4" xfId="0" applyFont="1" applyFill="1" applyBorder="1" applyAlignment="1">
      <alignment horizontal="center" vertical="center"/>
    </xf>
    <xf numFmtId="0" fontId="12" fillId="2" borderId="4" xfId="0" applyFont="1" applyFill="1" applyBorder="1" applyAlignment="1">
      <alignment horizontal="center" vertical="center"/>
    </xf>
    <xf numFmtId="0" fontId="24" fillId="10" borderId="4" xfId="0" applyFont="1" applyFill="1" applyBorder="1" applyAlignment="1">
      <alignment horizontal="center" vertical="center"/>
    </xf>
    <xf numFmtId="0" fontId="25" fillId="2" borderId="4" xfId="0" applyFont="1" applyFill="1" applyBorder="1" applyAlignment="1">
      <alignment horizontal="center" vertical="center"/>
    </xf>
    <xf numFmtId="0" fontId="24" fillId="2" borderId="16" xfId="0" applyFont="1" applyFill="1" applyBorder="1" applyAlignment="1">
      <alignment horizontal="center" vertical="center"/>
    </xf>
    <xf numFmtId="0" fontId="24" fillId="10" borderId="16" xfId="0" applyFont="1" applyFill="1" applyBorder="1" applyAlignment="1">
      <alignment horizontal="center" vertical="center"/>
    </xf>
    <xf numFmtId="0" fontId="0" fillId="6" borderId="16" xfId="0" applyFill="1" applyBorder="1" applyAlignment="1">
      <alignment horizontal="center" vertical="center"/>
    </xf>
    <xf numFmtId="0" fontId="23" fillId="11" borderId="26" xfId="0" applyFont="1" applyFill="1" applyBorder="1" applyAlignment="1">
      <alignment horizontal="center" vertical="center"/>
    </xf>
    <xf numFmtId="0" fontId="25" fillId="2" borderId="65" xfId="0" applyFont="1" applyFill="1" applyBorder="1" applyAlignment="1">
      <alignment horizontal="center" vertical="center"/>
    </xf>
    <xf numFmtId="0" fontId="13" fillId="15" borderId="19" xfId="0" applyFont="1" applyFill="1" applyBorder="1" applyAlignment="1">
      <alignment horizontal="center" vertical="center"/>
    </xf>
    <xf numFmtId="0" fontId="43" fillId="0" borderId="0" xfId="3" applyFont="1" applyAlignment="1" applyProtection="1">
      <alignment vertical="center"/>
      <protection locked="0"/>
    </xf>
    <xf numFmtId="0" fontId="24" fillId="2" borderId="18" xfId="0" applyFont="1" applyFill="1" applyBorder="1" applyAlignment="1">
      <alignment horizontal="left" vertical="center" wrapText="1"/>
    </xf>
    <xf numFmtId="0" fontId="28" fillId="7" borderId="1" xfId="3" applyFont="1" applyFill="1" applyBorder="1" applyAlignment="1">
      <alignment horizontal="center" vertical="center" wrapText="1"/>
    </xf>
    <xf numFmtId="0" fontId="9" fillId="0" borderId="0" xfId="0" applyFont="1"/>
    <xf numFmtId="0" fontId="12" fillId="6" borderId="8" xfId="0" applyFont="1" applyFill="1" applyBorder="1" applyAlignment="1">
      <alignment vertical="center" wrapText="1"/>
    </xf>
    <xf numFmtId="44" fontId="0" fillId="0" borderId="0" xfId="0" applyNumberFormat="1" applyAlignment="1" applyProtection="1">
      <alignment vertical="center"/>
      <protection locked="0"/>
    </xf>
    <xf numFmtId="0" fontId="0" fillId="4" borderId="21" xfId="0" applyFill="1" applyBorder="1" applyAlignment="1">
      <alignment horizontal="left" vertical="center" wrapText="1"/>
    </xf>
    <xf numFmtId="0" fontId="0" fillId="4" borderId="4" xfId="0" applyFill="1" applyBorder="1" applyAlignment="1">
      <alignment horizontal="center" vertical="center"/>
    </xf>
    <xf numFmtId="44" fontId="0" fillId="4" borderId="66" xfId="0" applyNumberFormat="1" applyFill="1" applyBorder="1" applyAlignment="1">
      <alignment horizontal="right" vertical="center"/>
    </xf>
    <xf numFmtId="0" fontId="29" fillId="0" borderId="0" xfId="0" applyFont="1"/>
    <xf numFmtId="0" fontId="9" fillId="6" borderId="12" xfId="0" applyFont="1" applyFill="1" applyBorder="1" applyAlignment="1">
      <alignment horizontal="center" vertical="center" wrapText="1"/>
    </xf>
    <xf numFmtId="0" fontId="0" fillId="6" borderId="8" xfId="0" applyFill="1" applyBorder="1" applyAlignment="1">
      <alignment horizontal="center" vertical="center" wrapText="1"/>
    </xf>
    <xf numFmtId="0" fontId="0" fillId="0" borderId="8" xfId="0" applyBorder="1" applyAlignment="1">
      <alignment horizontal="center" vertical="center"/>
    </xf>
    <xf numFmtId="0" fontId="0" fillId="4" borderId="8" xfId="0" applyFill="1" applyBorder="1" applyAlignment="1">
      <alignment horizontal="center" vertical="center"/>
    </xf>
    <xf numFmtId="0" fontId="9" fillId="10" borderId="8" xfId="0" applyFont="1" applyFill="1" applyBorder="1" applyAlignment="1">
      <alignment horizontal="center" vertical="center"/>
    </xf>
    <xf numFmtId="0" fontId="21" fillId="10" borderId="37" xfId="0" applyFont="1" applyFill="1" applyBorder="1" applyAlignment="1">
      <alignment horizontal="center" vertical="center"/>
    </xf>
    <xf numFmtId="0" fontId="0" fillId="8" borderId="18" xfId="0" applyFill="1" applyBorder="1" applyAlignment="1">
      <alignment horizontal="center" vertical="center"/>
    </xf>
    <xf numFmtId="0" fontId="12" fillId="6" borderId="8" xfId="0" applyFont="1" applyFill="1" applyBorder="1" applyAlignment="1">
      <alignment horizontal="center" vertical="center" wrapText="1"/>
    </xf>
    <xf numFmtId="0" fontId="12" fillId="0" borderId="8" xfId="0" applyFont="1" applyBorder="1" applyAlignment="1">
      <alignment horizontal="center" vertical="center"/>
    </xf>
    <xf numFmtId="0" fontId="0" fillId="8" borderId="65" xfId="0" applyFill="1" applyBorder="1" applyAlignment="1">
      <alignment vertical="center"/>
    </xf>
    <xf numFmtId="0" fontId="9" fillId="6" borderId="27" xfId="0" applyFont="1" applyFill="1" applyBorder="1" applyAlignment="1">
      <alignment vertical="center" wrapText="1"/>
    </xf>
    <xf numFmtId="0" fontId="0" fillId="6" borderId="22" xfId="0" applyFill="1" applyBorder="1" applyAlignment="1">
      <alignment vertical="center" wrapText="1"/>
    </xf>
    <xf numFmtId="0" fontId="0" fillId="4" borderId="22" xfId="0" applyFill="1" applyBorder="1" applyAlignment="1">
      <alignment vertical="center"/>
    </xf>
    <xf numFmtId="0" fontId="9" fillId="10" borderId="22" xfId="0" applyFont="1" applyFill="1" applyBorder="1" applyAlignment="1">
      <alignment vertical="center"/>
    </xf>
    <xf numFmtId="0" fontId="12" fillId="6" borderId="22" xfId="0" applyFont="1" applyFill="1" applyBorder="1" applyAlignment="1">
      <alignment vertical="center" wrapText="1"/>
    </xf>
    <xf numFmtId="0" fontId="21" fillId="10" borderId="42" xfId="0" applyFont="1" applyFill="1" applyBorder="1" applyAlignment="1">
      <alignment vertical="center"/>
    </xf>
    <xf numFmtId="0" fontId="9" fillId="6" borderId="8" xfId="0" applyFont="1" applyFill="1" applyBorder="1" applyAlignment="1">
      <alignment horizontal="center" vertical="center" wrapText="1"/>
    </xf>
    <xf numFmtId="0" fontId="12" fillId="0" borderId="4" xfId="0" applyFont="1" applyBorder="1" applyAlignment="1">
      <alignment vertical="center"/>
    </xf>
    <xf numFmtId="0" fontId="21" fillId="6" borderId="8" xfId="0" applyFont="1" applyFill="1" applyBorder="1" applyAlignment="1">
      <alignment horizontal="center" vertical="center" wrapText="1"/>
    </xf>
    <xf numFmtId="0" fontId="0" fillId="0" borderId="8" xfId="0" applyBorder="1" applyAlignment="1">
      <alignment horizontal="center" vertical="center" wrapText="1"/>
    </xf>
    <xf numFmtId="3" fontId="0" fillId="0" borderId="13" xfId="0" applyNumberFormat="1" applyBorder="1" applyAlignment="1" applyProtection="1">
      <alignment vertical="center" wrapText="1"/>
      <protection locked="0"/>
    </xf>
    <xf numFmtId="3" fontId="0" fillId="0" borderId="53" xfId="0" applyNumberFormat="1" applyBorder="1" applyAlignment="1" applyProtection="1">
      <alignment vertical="center" wrapText="1"/>
      <protection locked="0"/>
    </xf>
    <xf numFmtId="3" fontId="12" fillId="0" borderId="66" xfId="0" applyNumberFormat="1" applyFont="1" applyBorder="1" applyAlignment="1" applyProtection="1">
      <alignment horizontal="right" vertical="center"/>
      <protection locked="0"/>
    </xf>
    <xf numFmtId="44" fontId="12" fillId="0" borderId="66" xfId="0" applyNumberFormat="1" applyFont="1" applyBorder="1" applyAlignment="1" applyProtection="1">
      <alignment horizontal="right" vertical="center"/>
      <protection locked="0"/>
    </xf>
    <xf numFmtId="0" fontId="15" fillId="0" borderId="32" xfId="3" applyFont="1" applyBorder="1" applyAlignment="1">
      <alignment vertical="center" wrapText="1"/>
    </xf>
    <xf numFmtId="0" fontId="7" fillId="0" borderId="35" xfId="3" applyFont="1" applyBorder="1" applyAlignment="1" applyProtection="1">
      <alignment vertical="center"/>
      <protection locked="0"/>
    </xf>
    <xf numFmtId="0" fontId="4" fillId="0" borderId="0" xfId="3" applyFont="1" applyAlignment="1" applyProtection="1">
      <alignment horizontal="center" vertical="center" wrapText="1"/>
      <protection locked="0"/>
    </xf>
    <xf numFmtId="0" fontId="7" fillId="0" borderId="0" xfId="3" applyFont="1" applyAlignment="1" applyProtection="1">
      <alignment vertical="center"/>
      <protection locked="0"/>
    </xf>
    <xf numFmtId="0" fontId="7" fillId="0" borderId="0" xfId="3" applyFont="1" applyAlignment="1" applyProtection="1">
      <alignment horizontal="center" vertical="center" wrapText="1"/>
      <protection locked="0"/>
    </xf>
    <xf numFmtId="17" fontId="15" fillId="8" borderId="25" xfId="3" applyNumberFormat="1" applyFont="1" applyFill="1" applyBorder="1" applyAlignment="1">
      <alignment horizontal="center" vertical="center" wrapText="1"/>
    </xf>
    <xf numFmtId="0" fontId="15" fillId="8" borderId="33" xfId="3" applyFont="1" applyFill="1" applyBorder="1" applyAlignment="1">
      <alignment horizontal="center" vertical="center" wrapText="1"/>
    </xf>
    <xf numFmtId="0" fontId="15" fillId="4" borderId="5" xfId="6" applyFont="1" applyFill="1" applyBorder="1" applyAlignment="1">
      <alignment horizontal="right" vertical="center" wrapText="1" indent="1"/>
    </xf>
    <xf numFmtId="17" fontId="18" fillId="4" borderId="34" xfId="6" applyNumberFormat="1" applyFont="1" applyFill="1" applyBorder="1" applyAlignment="1">
      <alignment vertical="center" wrapText="1"/>
    </xf>
    <xf numFmtId="17" fontId="18" fillId="4" borderId="0" xfId="6" applyNumberFormat="1" applyFont="1" applyFill="1" applyAlignment="1">
      <alignment horizontal="left" vertical="center" wrapText="1"/>
    </xf>
    <xf numFmtId="17" fontId="18" fillId="4" borderId="43" xfId="6" applyNumberFormat="1" applyFont="1" applyFill="1" applyBorder="1" applyAlignment="1">
      <alignment horizontal="left" vertical="center" wrapText="1"/>
    </xf>
    <xf numFmtId="44" fontId="0" fillId="4" borderId="44" xfId="1" applyFont="1" applyFill="1" applyBorder="1" applyAlignment="1" applyProtection="1">
      <alignment vertical="center" wrapText="1"/>
    </xf>
    <xf numFmtId="44" fontId="0" fillId="4" borderId="17" xfId="1" applyFont="1" applyFill="1" applyBorder="1" applyAlignment="1" applyProtection="1">
      <alignment vertical="center" wrapText="1"/>
    </xf>
    <xf numFmtId="17" fontId="18" fillId="4" borderId="25" xfId="6" applyNumberFormat="1" applyFont="1" applyFill="1" applyBorder="1" applyAlignment="1">
      <alignment vertical="center" wrapText="1"/>
    </xf>
    <xf numFmtId="17" fontId="18" fillId="4" borderId="35" xfId="6" applyNumberFormat="1" applyFont="1" applyFill="1" applyBorder="1" applyAlignment="1">
      <alignment horizontal="left" vertical="center" wrapText="1"/>
    </xf>
    <xf numFmtId="17" fontId="18" fillId="4" borderId="41" xfId="6" applyNumberFormat="1" applyFont="1" applyFill="1" applyBorder="1" applyAlignment="1">
      <alignment horizontal="left" vertical="center" wrapText="1"/>
    </xf>
    <xf numFmtId="0" fontId="15" fillId="8" borderId="5" xfId="6" applyFont="1" applyFill="1" applyBorder="1" applyAlignment="1">
      <alignment horizontal="right" vertical="center" wrapText="1" indent="1"/>
    </xf>
    <xf numFmtId="0" fontId="28" fillId="8" borderId="24" xfId="6" applyFont="1" applyFill="1" applyBorder="1" applyAlignment="1">
      <alignment horizontal="left" vertical="center" wrapText="1"/>
    </xf>
    <xf numFmtId="17" fontId="18" fillId="8" borderId="25" xfId="6" applyNumberFormat="1" applyFont="1" applyFill="1" applyBorder="1" applyAlignment="1">
      <alignment vertical="center" wrapText="1"/>
    </xf>
    <xf numFmtId="17" fontId="18" fillId="8" borderId="35" xfId="6" applyNumberFormat="1" applyFont="1" applyFill="1" applyBorder="1" applyAlignment="1">
      <alignment horizontal="left" vertical="center" wrapText="1"/>
    </xf>
    <xf numFmtId="17" fontId="18" fillId="8" borderId="41" xfId="6" applyNumberFormat="1" applyFont="1" applyFill="1" applyBorder="1" applyAlignment="1">
      <alignment horizontal="left" vertical="center" wrapText="1"/>
    </xf>
    <xf numFmtId="0" fontId="15" fillId="8" borderId="22" xfId="6" applyFont="1" applyFill="1" applyBorder="1" applyAlignment="1">
      <alignment vertical="center" wrapText="1"/>
    </xf>
    <xf numFmtId="44" fontId="0" fillId="8" borderId="22" xfId="1" applyFont="1" applyFill="1" applyBorder="1" applyAlignment="1" applyProtection="1">
      <alignment vertical="center" wrapText="1"/>
    </xf>
    <xf numFmtId="0" fontId="15" fillId="8" borderId="42" xfId="6" applyFont="1" applyFill="1" applyBorder="1" applyAlignment="1">
      <alignment vertical="center" wrapText="1"/>
    </xf>
    <xf numFmtId="44" fontId="0" fillId="8" borderId="42" xfId="1" applyFont="1" applyFill="1" applyBorder="1" applyAlignment="1" applyProtection="1">
      <alignment vertical="center" wrapText="1"/>
    </xf>
    <xf numFmtId="44" fontId="0" fillId="8" borderId="11" xfId="1" applyFont="1" applyFill="1" applyBorder="1" applyAlignment="1" applyProtection="1">
      <alignment vertical="center" wrapText="1"/>
    </xf>
    <xf numFmtId="0" fontId="16" fillId="0" borderId="0" xfId="0" applyFont="1" applyProtection="1">
      <protection locked="0"/>
    </xf>
    <xf numFmtId="44" fontId="9" fillId="0" borderId="14" xfId="1" applyFont="1" applyBorder="1" applyAlignment="1" applyProtection="1">
      <alignment vertical="center"/>
      <protection locked="0"/>
    </xf>
    <xf numFmtId="0" fontId="0" fillId="0" borderId="9" xfId="0" applyBorder="1" applyAlignment="1" applyProtection="1">
      <alignment vertical="center"/>
      <protection locked="0"/>
    </xf>
    <xf numFmtId="44" fontId="9" fillId="0" borderId="9" xfId="1" applyFont="1" applyBorder="1" applyAlignment="1" applyProtection="1">
      <alignment vertical="center"/>
      <protection locked="0"/>
    </xf>
    <xf numFmtId="0" fontId="12" fillId="0" borderId="9" xfId="0" applyFont="1" applyBorder="1" applyAlignment="1" applyProtection="1">
      <alignment vertical="center"/>
      <protection locked="0"/>
    </xf>
    <xf numFmtId="44" fontId="0" fillId="4" borderId="9" xfId="1" applyFont="1" applyFill="1" applyBorder="1" applyAlignment="1" applyProtection="1">
      <alignment vertical="center"/>
    </xf>
    <xf numFmtId="44" fontId="0" fillId="0" borderId="4" xfId="1" applyFont="1" applyFill="1" applyBorder="1" applyAlignment="1" applyProtection="1">
      <alignment vertical="center"/>
      <protection locked="0"/>
    </xf>
    <xf numFmtId="44" fontId="0" fillId="0" borderId="13" xfId="1" applyFont="1" applyFill="1" applyBorder="1" applyAlignment="1" applyProtection="1">
      <alignment vertical="center"/>
      <protection locked="0"/>
    </xf>
    <xf numFmtId="0" fontId="12" fillId="4" borderId="8" xfId="0" applyFont="1" applyFill="1" applyBorder="1" applyAlignment="1">
      <alignment horizontal="right" vertical="center"/>
    </xf>
    <xf numFmtId="165" fontId="10" fillId="0" borderId="0" xfId="0" applyNumberFormat="1" applyFont="1" applyAlignment="1" applyProtection="1">
      <alignment vertical="center"/>
      <protection locked="0"/>
    </xf>
    <xf numFmtId="165" fontId="45" fillId="0" borderId="0" xfId="0" applyNumberFormat="1" applyFont="1" applyAlignment="1" applyProtection="1">
      <alignment vertical="center"/>
      <protection locked="0"/>
    </xf>
    <xf numFmtId="0" fontId="0" fillId="0" borderId="0" xfId="0" applyAlignment="1" applyProtection="1">
      <alignment vertical="center" wrapText="1"/>
      <protection locked="0"/>
    </xf>
    <xf numFmtId="0" fontId="28" fillId="8" borderId="25" xfId="6" applyFont="1" applyFill="1" applyBorder="1" applyAlignment="1">
      <alignment horizontal="left" vertical="center" wrapText="1"/>
    </xf>
    <xf numFmtId="0" fontId="15" fillId="0" borderId="0" xfId="3" applyFont="1" applyAlignment="1">
      <alignment vertical="center" wrapText="1"/>
    </xf>
    <xf numFmtId="0" fontId="47" fillId="0" borderId="0" xfId="0" applyFont="1" applyAlignment="1" applyProtection="1">
      <alignment wrapText="1"/>
      <protection locked="0"/>
    </xf>
    <xf numFmtId="0" fontId="11" fillId="0" borderId="0" xfId="0" applyFont="1" applyAlignment="1" applyProtection="1">
      <alignment vertical="center"/>
      <protection locked="0"/>
    </xf>
    <xf numFmtId="0" fontId="15" fillId="4" borderId="27" xfId="6" applyFont="1" applyFill="1" applyBorder="1" applyAlignment="1">
      <alignment vertical="center" wrapText="1"/>
    </xf>
    <xf numFmtId="0" fontId="15" fillId="5" borderId="24" xfId="6" applyFont="1" applyFill="1" applyBorder="1" applyAlignment="1">
      <alignment vertical="center" wrapText="1"/>
    </xf>
    <xf numFmtId="0" fontId="15" fillId="5" borderId="22" xfId="6" applyFont="1" applyFill="1" applyBorder="1" applyAlignment="1">
      <alignment vertical="center" wrapText="1"/>
    </xf>
    <xf numFmtId="0" fontId="15" fillId="5" borderId="42" xfId="6" applyFont="1" applyFill="1" applyBorder="1" applyAlignment="1">
      <alignment vertical="center" wrapText="1"/>
    </xf>
    <xf numFmtId="44" fontId="0" fillId="11" borderId="38" xfId="0" applyNumberFormat="1" applyFill="1" applyBorder="1" applyAlignment="1">
      <alignment vertical="center"/>
    </xf>
    <xf numFmtId="44" fontId="0" fillId="11" borderId="60" xfId="0" applyNumberFormat="1" applyFill="1" applyBorder="1" applyAlignment="1">
      <alignment vertical="center"/>
    </xf>
    <xf numFmtId="44" fontId="0" fillId="11" borderId="61" xfId="0" applyNumberFormat="1" applyFill="1" applyBorder="1" applyAlignment="1">
      <alignment vertical="center"/>
    </xf>
    <xf numFmtId="0" fontId="14" fillId="0" borderId="32" xfId="3" applyBorder="1" applyAlignment="1" applyProtection="1">
      <alignment horizontal="center" vertical="center" wrapText="1"/>
      <protection locked="0"/>
    </xf>
    <xf numFmtId="0" fontId="15" fillId="0" borderId="32" xfId="3" applyFont="1" applyBorder="1" applyAlignment="1" applyProtection="1">
      <alignment vertical="center" wrapText="1"/>
      <protection locked="0"/>
    </xf>
    <xf numFmtId="0" fontId="0" fillId="0" borderId="22" xfId="0" applyBorder="1" applyAlignment="1" applyProtection="1">
      <alignment horizontal="right" vertical="center"/>
      <protection locked="0"/>
    </xf>
    <xf numFmtId="0" fontId="12" fillId="0" borderId="22" xfId="0" applyFont="1" applyBorder="1" applyAlignment="1" applyProtection="1">
      <alignment horizontal="right" vertical="center"/>
      <protection locked="0"/>
    </xf>
    <xf numFmtId="0" fontId="0" fillId="0" borderId="4" xfId="0" applyBorder="1" applyAlignment="1" applyProtection="1">
      <alignment vertical="center"/>
      <protection locked="0"/>
    </xf>
    <xf numFmtId="0" fontId="12" fillId="0" borderId="4" xfId="0" applyFont="1" applyBorder="1" applyAlignment="1" applyProtection="1">
      <alignment horizontal="center" vertical="center"/>
      <protection locked="0"/>
    </xf>
    <xf numFmtId="0" fontId="0" fillId="0" borderId="8" xfId="0" applyBorder="1" applyAlignment="1" applyProtection="1">
      <alignment horizontal="right" vertical="center"/>
      <protection locked="0"/>
    </xf>
    <xf numFmtId="0" fontId="12" fillId="0" borderId="8" xfId="0" applyFont="1" applyBorder="1" applyAlignment="1" applyProtection="1">
      <alignment horizontal="right" vertical="center"/>
      <protection locked="0"/>
    </xf>
    <xf numFmtId="0" fontId="0" fillId="0" borderId="8" xfId="0" applyBorder="1" applyAlignment="1" applyProtection="1">
      <alignment horizontal="right" vertical="center" wrapText="1"/>
      <protection locked="0"/>
    </xf>
    <xf numFmtId="0" fontId="26" fillId="0" borderId="0" xfId="0" applyFont="1" applyProtection="1">
      <protection locked="0"/>
    </xf>
    <xf numFmtId="0" fontId="28" fillId="7" borderId="30" xfId="3" applyFont="1" applyFill="1" applyBorder="1" applyAlignment="1">
      <alignment horizontal="left" vertical="center" wrapText="1"/>
    </xf>
    <xf numFmtId="44" fontId="0" fillId="6" borderId="4" xfId="1" applyFont="1" applyFill="1" applyBorder="1" applyAlignment="1" applyProtection="1">
      <alignment vertical="center" wrapText="1"/>
    </xf>
    <xf numFmtId="0" fontId="9" fillId="8" borderId="1" xfId="0" applyFont="1" applyFill="1" applyBorder="1" applyAlignment="1">
      <alignment vertical="center"/>
    </xf>
    <xf numFmtId="0" fontId="0" fillId="8" borderId="2" xfId="0" applyFill="1" applyBorder="1" applyAlignment="1">
      <alignment vertical="center"/>
    </xf>
    <xf numFmtId="0" fontId="12" fillId="0" borderId="0" xfId="0" applyFont="1" applyAlignment="1">
      <alignment vertical="center"/>
    </xf>
    <xf numFmtId="0" fontId="9" fillId="6"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14" borderId="7" xfId="0" applyFont="1" applyFill="1" applyBorder="1" applyAlignment="1">
      <alignment horizontal="center" vertical="center" wrapText="1"/>
    </xf>
    <xf numFmtId="17" fontId="15" fillId="6" borderId="10" xfId="3" applyNumberFormat="1" applyFont="1" applyFill="1" applyBorder="1" applyAlignment="1">
      <alignment horizontal="center" vertical="center" wrapText="1"/>
    </xf>
    <xf numFmtId="17" fontId="15" fillId="4" borderId="10" xfId="3" applyNumberFormat="1" applyFont="1" applyFill="1" applyBorder="1" applyAlignment="1">
      <alignment horizontal="center" vertical="center" wrapText="1"/>
    </xf>
    <xf numFmtId="0" fontId="15" fillId="14" borderId="11" xfId="3" applyFont="1" applyFill="1" applyBorder="1" applyAlignment="1">
      <alignment horizontal="center" vertical="center" wrapText="1"/>
    </xf>
    <xf numFmtId="44" fontId="0" fillId="14" borderId="14" xfId="0" applyNumberFormat="1" applyFill="1" applyBorder="1" applyAlignment="1">
      <alignment vertical="center"/>
    </xf>
    <xf numFmtId="44" fontId="0" fillId="14" borderId="9" xfId="0" applyNumberFormat="1" applyFill="1" applyBorder="1" applyAlignment="1">
      <alignment vertical="center"/>
    </xf>
    <xf numFmtId="44" fontId="0" fillId="14" borderId="63" xfId="0" applyNumberFormat="1" applyFill="1" applyBorder="1" applyAlignment="1">
      <alignment vertical="center"/>
    </xf>
    <xf numFmtId="44" fontId="0" fillId="14" borderId="62" xfId="0" applyNumberFormat="1" applyFill="1" applyBorder="1" applyAlignment="1">
      <alignment vertical="center"/>
    </xf>
    <xf numFmtId="44" fontId="0" fillId="6" borderId="13" xfId="1" applyFont="1" applyFill="1" applyBorder="1" applyAlignment="1" applyProtection="1">
      <alignment vertical="center" wrapText="1"/>
    </xf>
    <xf numFmtId="44" fontId="9" fillId="11" borderId="20" xfId="1" applyFont="1" applyFill="1" applyBorder="1" applyAlignment="1" applyProtection="1">
      <alignment horizontal="right" vertical="center"/>
    </xf>
    <xf numFmtId="44" fontId="9" fillId="11" borderId="20" xfId="1" applyFont="1" applyFill="1" applyBorder="1" applyAlignment="1" applyProtection="1">
      <alignment vertical="center"/>
    </xf>
    <xf numFmtId="0" fontId="21" fillId="8" borderId="13" xfId="0" applyFont="1" applyFill="1" applyBorder="1" applyAlignment="1">
      <alignment horizontal="center" vertical="center" wrapText="1"/>
    </xf>
    <xf numFmtId="0" fontId="21" fillId="8" borderId="27" xfId="0" applyFont="1" applyFill="1" applyBorder="1" applyAlignment="1">
      <alignment horizontal="center" vertical="center" wrapText="1"/>
    </xf>
    <xf numFmtId="44" fontId="0" fillId="14" borderId="66" xfId="0" applyNumberFormat="1" applyFill="1" applyBorder="1" applyAlignment="1">
      <alignment horizontal="right" vertical="center"/>
    </xf>
    <xf numFmtId="0" fontId="9" fillId="8" borderId="18" xfId="0" applyFont="1" applyFill="1" applyBorder="1" applyAlignment="1">
      <alignment vertical="center"/>
    </xf>
    <xf numFmtId="3" fontId="9" fillId="8" borderId="19" xfId="0" applyNumberFormat="1" applyFont="1" applyFill="1" applyBorder="1" applyAlignment="1">
      <alignment vertical="center"/>
    </xf>
    <xf numFmtId="166" fontId="12" fillId="6" borderId="66" xfId="2" applyNumberFormat="1" applyFont="1" applyFill="1" applyBorder="1" applyAlignment="1" applyProtection="1">
      <alignment horizontal="right" vertical="center"/>
    </xf>
    <xf numFmtId="9" fontId="12" fillId="2" borderId="66" xfId="2" applyFont="1" applyFill="1" applyBorder="1" applyAlignment="1" applyProtection="1">
      <alignment horizontal="right" vertical="center"/>
      <protection locked="0"/>
    </xf>
    <xf numFmtId="10" fontId="12" fillId="0" borderId="66" xfId="2" applyNumberFormat="1" applyFont="1" applyFill="1" applyBorder="1" applyAlignment="1" applyProtection="1">
      <alignment horizontal="right" vertical="center"/>
      <protection locked="0"/>
    </xf>
    <xf numFmtId="3" fontId="0" fillId="0" borderId="63" xfId="0" applyNumberFormat="1" applyBorder="1" applyAlignment="1" applyProtection="1">
      <alignment vertical="center" wrapText="1"/>
      <protection locked="0"/>
    </xf>
    <xf numFmtId="0" fontId="12" fillId="0" borderId="0" xfId="0" applyFont="1" applyBorder="1" applyAlignment="1" applyProtection="1">
      <alignment horizontal="left" vertical="center" wrapText="1"/>
      <protection locked="0"/>
    </xf>
    <xf numFmtId="0" fontId="0" fillId="0" borderId="0" xfId="0" applyBorder="1" applyProtection="1">
      <protection locked="0"/>
    </xf>
    <xf numFmtId="3" fontId="9" fillId="8" borderId="59" xfId="0" applyNumberFormat="1" applyFont="1" applyFill="1" applyBorder="1" applyAlignment="1" applyProtection="1">
      <alignment vertical="center"/>
    </xf>
    <xf numFmtId="0" fontId="29" fillId="0" borderId="0" xfId="0" applyFont="1" applyAlignment="1" applyProtection="1">
      <alignment horizontal="center" wrapText="1"/>
    </xf>
    <xf numFmtId="0" fontId="28" fillId="7" borderId="1" xfId="3" applyFont="1" applyFill="1" applyBorder="1" applyAlignment="1" applyProtection="1">
      <alignment vertical="center" wrapText="1"/>
    </xf>
    <xf numFmtId="0" fontId="9" fillId="8" borderId="36" xfId="3" applyFont="1" applyFill="1" applyBorder="1" applyAlignment="1" applyProtection="1">
      <alignment vertical="center" wrapText="1"/>
    </xf>
    <xf numFmtId="0" fontId="9" fillId="8" borderId="28" xfId="3" applyFont="1" applyFill="1" applyBorder="1" applyAlignment="1" applyProtection="1">
      <alignment vertical="center" wrapText="1"/>
    </xf>
    <xf numFmtId="17" fontId="15" fillId="8" borderId="24" xfId="3" applyNumberFormat="1" applyFont="1" applyFill="1" applyBorder="1" applyAlignment="1" applyProtection="1">
      <alignment horizontal="center" vertical="center" wrapText="1"/>
    </xf>
    <xf numFmtId="17" fontId="15" fillId="8" borderId="25" xfId="3" applyNumberFormat="1" applyFont="1" applyFill="1" applyBorder="1" applyAlignment="1" applyProtection="1">
      <alignment horizontal="center" vertical="center" wrapText="1"/>
    </xf>
    <xf numFmtId="0" fontId="15" fillId="14" borderId="61" xfId="3" applyFont="1" applyFill="1" applyBorder="1" applyAlignment="1" applyProtection="1">
      <alignment horizontal="center" vertical="center" wrapText="1"/>
    </xf>
    <xf numFmtId="0" fontId="9" fillId="8" borderId="30" xfId="3" applyFont="1" applyFill="1" applyBorder="1" applyAlignment="1" applyProtection="1">
      <alignment vertical="center" wrapText="1"/>
    </xf>
    <xf numFmtId="0" fontId="9" fillId="8" borderId="29" xfId="3" applyFont="1" applyFill="1" applyBorder="1" applyAlignment="1" applyProtection="1">
      <alignment vertical="center" wrapText="1"/>
    </xf>
    <xf numFmtId="0" fontId="38" fillId="14" borderId="62" xfId="0" applyFont="1" applyFill="1" applyBorder="1" applyAlignment="1" applyProtection="1">
      <alignment horizontal="center" vertical="center"/>
    </xf>
    <xf numFmtId="0" fontId="8" fillId="8" borderId="13" xfId="3" applyFont="1" applyFill="1" applyBorder="1" applyAlignment="1" applyProtection="1">
      <alignment vertical="center" wrapText="1"/>
    </xf>
    <xf numFmtId="44" fontId="0" fillId="8" borderId="13" xfId="1" applyFont="1" applyFill="1" applyBorder="1" applyAlignment="1" applyProtection="1">
      <alignment vertical="center"/>
    </xf>
    <xf numFmtId="44" fontId="0" fillId="11" borderId="60" xfId="0" applyNumberFormat="1" applyFill="1" applyBorder="1" applyAlignment="1" applyProtection="1">
      <alignment vertical="center"/>
    </xf>
    <xf numFmtId="0" fontId="8" fillId="8" borderId="4" xfId="3" applyFont="1" applyFill="1" applyBorder="1" applyAlignment="1" applyProtection="1">
      <alignment vertical="center" wrapText="1"/>
    </xf>
    <xf numFmtId="44" fontId="0" fillId="11" borderId="61" xfId="0" applyNumberFormat="1" applyFill="1" applyBorder="1" applyAlignment="1" applyProtection="1">
      <alignment vertical="center"/>
    </xf>
    <xf numFmtId="0" fontId="9" fillId="8" borderId="10" xfId="3" applyFont="1" applyFill="1" applyBorder="1" applyAlignment="1" applyProtection="1">
      <alignment vertical="center" wrapText="1"/>
    </xf>
    <xf numFmtId="44" fontId="9" fillId="8" borderId="10" xfId="1" applyFont="1" applyFill="1" applyBorder="1" applyAlignment="1" applyProtection="1">
      <alignment vertical="center"/>
    </xf>
    <xf numFmtId="44" fontId="9" fillId="8" borderId="11" xfId="1" applyFont="1" applyFill="1" applyBorder="1" applyAlignment="1" applyProtection="1">
      <alignment vertical="center"/>
    </xf>
    <xf numFmtId="44" fontId="0" fillId="11" borderId="62" xfId="0" applyNumberFormat="1" applyFill="1" applyBorder="1" applyAlignment="1" applyProtection="1">
      <alignment vertical="center"/>
    </xf>
    <xf numFmtId="44" fontId="0" fillId="14" borderId="60" xfId="0" applyNumberFormat="1" applyFill="1" applyBorder="1" applyAlignment="1" applyProtection="1">
      <alignment vertical="center"/>
    </xf>
    <xf numFmtId="44" fontId="0" fillId="14" borderId="61" xfId="0" applyNumberFormat="1" applyFill="1" applyBorder="1" applyAlignment="1" applyProtection="1">
      <alignment vertical="center"/>
    </xf>
    <xf numFmtId="44" fontId="0" fillId="14" borderId="63" xfId="0" applyNumberFormat="1" applyFill="1" applyBorder="1" applyAlignment="1" applyProtection="1">
      <alignment vertical="center"/>
    </xf>
    <xf numFmtId="44" fontId="0" fillId="14" borderId="62" xfId="0" applyNumberFormat="1" applyFill="1" applyBorder="1" applyAlignment="1" applyProtection="1">
      <alignment vertical="center"/>
    </xf>
    <xf numFmtId="0" fontId="8" fillId="6" borderId="13" xfId="3" applyFont="1" applyFill="1" applyBorder="1" applyAlignment="1" applyProtection="1">
      <alignment vertical="center" wrapText="1"/>
    </xf>
    <xf numFmtId="0" fontId="8" fillId="6" borderId="4" xfId="3" applyFont="1" applyFill="1" applyBorder="1" applyAlignment="1" applyProtection="1">
      <alignment vertical="center" wrapText="1"/>
    </xf>
    <xf numFmtId="0" fontId="9" fillId="6" borderId="10" xfId="3" applyFont="1" applyFill="1" applyBorder="1" applyAlignment="1" applyProtection="1">
      <alignment vertical="center" wrapText="1"/>
    </xf>
    <xf numFmtId="0" fontId="8" fillId="6" borderId="6" xfId="3" applyFont="1" applyFill="1" applyBorder="1" applyAlignment="1" applyProtection="1">
      <alignment vertical="center" wrapText="1"/>
    </xf>
    <xf numFmtId="44" fontId="9" fillId="6" borderId="10" xfId="1" applyFont="1" applyFill="1" applyBorder="1" applyAlignment="1" applyProtection="1">
      <alignment vertical="center"/>
    </xf>
    <xf numFmtId="44" fontId="9" fillId="6" borderId="11" xfId="1" applyFont="1" applyFill="1" applyBorder="1" applyAlignment="1" applyProtection="1">
      <alignment vertical="center"/>
    </xf>
    <xf numFmtId="0" fontId="15" fillId="8" borderId="42" xfId="3" applyFont="1" applyFill="1" applyBorder="1" applyAlignment="1">
      <alignment horizontal="center" vertical="center" wrapText="1"/>
    </xf>
    <xf numFmtId="0" fontId="15" fillId="4" borderId="10" xfId="6" applyFont="1" applyFill="1" applyBorder="1" applyAlignment="1">
      <alignment vertical="center" wrapText="1"/>
    </xf>
    <xf numFmtId="0" fontId="15" fillId="0" borderId="32" xfId="3" applyFont="1" applyBorder="1" applyAlignment="1" applyProtection="1">
      <alignment vertical="center"/>
      <protection locked="0"/>
    </xf>
    <xf numFmtId="0" fontId="19" fillId="2" borderId="1" xfId="3" applyFont="1" applyFill="1" applyBorder="1" applyAlignment="1">
      <alignment horizontal="center" vertical="center" wrapText="1"/>
    </xf>
    <xf numFmtId="0" fontId="19" fillId="2" borderId="2" xfId="3" applyFont="1" applyFill="1" applyBorder="1" applyAlignment="1">
      <alignment horizontal="center" vertical="center" wrapText="1"/>
    </xf>
    <xf numFmtId="0" fontId="19" fillId="2" borderId="3" xfId="3" applyFont="1" applyFill="1" applyBorder="1" applyAlignment="1">
      <alignment horizontal="center" vertical="center" wrapText="1"/>
    </xf>
    <xf numFmtId="0" fontId="2" fillId="0" borderId="2" xfId="3" applyFont="1" applyBorder="1" applyAlignment="1" applyProtection="1">
      <alignment horizontal="left" vertical="center" wrapText="1"/>
      <protection locked="0"/>
    </xf>
    <xf numFmtId="0" fontId="14" fillId="0" borderId="2" xfId="3" applyBorder="1" applyAlignment="1" applyProtection="1">
      <alignment horizontal="left" vertical="center" wrapText="1"/>
      <protection locked="0"/>
    </xf>
    <xf numFmtId="0" fontId="14" fillId="0" borderId="3" xfId="3"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0" xfId="0" applyAlignment="1" applyProtection="1">
      <alignment horizontal="center" wrapText="1"/>
      <protection locked="0"/>
    </xf>
    <xf numFmtId="0" fontId="3" fillId="0" borderId="0" xfId="3" applyFont="1" applyAlignment="1">
      <alignment horizontal="left" vertical="center" wrapText="1"/>
    </xf>
    <xf numFmtId="0" fontId="15" fillId="5" borderId="56" xfId="6" applyFont="1" applyFill="1" applyBorder="1" applyAlignment="1">
      <alignment horizontal="left" vertical="center" wrapText="1"/>
    </xf>
    <xf numFmtId="0" fontId="15" fillId="5" borderId="39" xfId="6" applyFont="1" applyFill="1" applyBorder="1" applyAlignment="1">
      <alignment horizontal="left" vertical="center" wrapText="1"/>
    </xf>
    <xf numFmtId="0" fontId="15" fillId="5" borderId="40" xfId="6" applyFont="1" applyFill="1" applyBorder="1" applyAlignment="1">
      <alignment horizontal="left" vertical="center" wrapText="1"/>
    </xf>
    <xf numFmtId="0" fontId="15" fillId="4" borderId="39" xfId="6" applyFont="1" applyFill="1" applyBorder="1" applyAlignment="1">
      <alignment horizontal="left" vertical="center" wrapText="1"/>
    </xf>
    <xf numFmtId="0" fontId="15" fillId="4" borderId="40" xfId="6" applyFont="1" applyFill="1" applyBorder="1" applyAlignment="1">
      <alignment horizontal="left" vertical="center" wrapText="1"/>
    </xf>
    <xf numFmtId="0" fontId="15" fillId="8" borderId="23" xfId="3" applyFont="1" applyFill="1" applyBorder="1" applyAlignment="1">
      <alignment horizontal="center" vertical="center" wrapText="1"/>
    </xf>
    <xf numFmtId="0" fontId="15" fillId="8" borderId="24" xfId="3" applyFont="1" applyFill="1" applyBorder="1" applyAlignment="1">
      <alignment horizontal="center" vertical="center" wrapText="1"/>
    </xf>
    <xf numFmtId="0" fontId="15" fillId="0" borderId="2" xfId="3" applyFont="1" applyBorder="1" applyAlignment="1" applyProtection="1">
      <alignment horizontal="left" vertical="center" wrapText="1"/>
      <protection locked="0"/>
    </xf>
    <xf numFmtId="0" fontId="15" fillId="0" borderId="3" xfId="3" applyFont="1" applyBorder="1" applyAlignment="1" applyProtection="1">
      <alignment horizontal="left" vertical="center" wrapText="1"/>
      <protection locked="0"/>
    </xf>
    <xf numFmtId="0" fontId="30" fillId="4" borderId="39" xfId="6" applyFont="1" applyFill="1" applyBorder="1" applyAlignment="1">
      <alignment horizontal="left" vertical="center" wrapText="1"/>
    </xf>
    <xf numFmtId="0" fontId="15" fillId="8" borderId="51" xfId="3" applyFont="1" applyFill="1" applyBorder="1" applyAlignment="1">
      <alignment horizontal="center" vertical="center" wrapText="1"/>
    </xf>
    <xf numFmtId="0" fontId="15" fillId="8" borderId="52" xfId="3" applyFont="1" applyFill="1" applyBorder="1" applyAlignment="1">
      <alignment horizontal="center" vertical="center" wrapText="1"/>
    </xf>
    <xf numFmtId="0" fontId="15" fillId="8" borderId="54" xfId="3" applyFont="1" applyFill="1" applyBorder="1" applyAlignment="1">
      <alignment horizontal="center" vertical="center" wrapText="1"/>
    </xf>
    <xf numFmtId="0" fontId="15" fillId="4" borderId="39" xfId="3" applyFont="1" applyFill="1" applyBorder="1" applyAlignment="1">
      <alignment horizontal="left" vertical="center" wrapText="1"/>
    </xf>
    <xf numFmtId="0" fontId="15" fillId="4" borderId="12" xfId="3" applyFont="1" applyFill="1" applyBorder="1" applyAlignment="1">
      <alignment horizontal="left" vertical="center" wrapText="1"/>
    </xf>
    <xf numFmtId="0" fontId="15" fillId="4" borderId="40" xfId="3" applyFont="1" applyFill="1" applyBorder="1" applyAlignment="1">
      <alignment horizontal="left" vertical="center" wrapText="1"/>
    </xf>
    <xf numFmtId="0" fontId="15" fillId="0" borderId="2" xfId="3" applyFont="1" applyBorder="1" applyAlignment="1">
      <alignment horizontal="left" vertical="center" wrapText="1"/>
    </xf>
    <xf numFmtId="0" fontId="15" fillId="0" borderId="3" xfId="3" applyFont="1" applyBorder="1" applyAlignment="1">
      <alignment horizontal="left" vertical="center" wrapText="1"/>
    </xf>
    <xf numFmtId="0" fontId="15" fillId="4" borderId="15" xfId="6" applyFont="1" applyFill="1" applyBorder="1" applyAlignment="1">
      <alignment horizontal="left" vertical="center" wrapText="1"/>
    </xf>
    <xf numFmtId="0" fontId="3" fillId="0" borderId="0" xfId="3" applyFont="1" applyAlignment="1" applyProtection="1">
      <alignment horizontal="left" vertical="center" wrapText="1"/>
      <protection locked="0"/>
    </xf>
    <xf numFmtId="0" fontId="15" fillId="8" borderId="15" xfId="6" applyFont="1" applyFill="1" applyBorder="1" applyAlignment="1">
      <alignment horizontal="left" vertical="center" wrapText="1"/>
    </xf>
    <xf numFmtId="0" fontId="15" fillId="8" borderId="39" xfId="6" applyFont="1" applyFill="1" applyBorder="1" applyAlignment="1">
      <alignment horizontal="left" vertical="center" wrapText="1"/>
    </xf>
    <xf numFmtId="0" fontId="15" fillId="8" borderId="40" xfId="6" applyFont="1" applyFill="1" applyBorder="1" applyAlignment="1">
      <alignment horizontal="left" vertical="center" wrapText="1"/>
    </xf>
    <xf numFmtId="0" fontId="15" fillId="4" borderId="12" xfId="6" applyFont="1" applyFill="1" applyBorder="1" applyAlignment="1">
      <alignment horizontal="left" vertical="center" wrapText="1"/>
    </xf>
    <xf numFmtId="0" fontId="13" fillId="0" borderId="1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7" xfId="3" applyFont="1" applyBorder="1" applyAlignment="1" applyProtection="1">
      <alignment horizontal="center" vertical="center" wrapText="1"/>
    </xf>
    <xf numFmtId="0" fontId="13" fillId="0" borderId="13" xfId="3" applyFont="1" applyBorder="1" applyAlignment="1" applyProtection="1">
      <alignment horizontal="left" vertical="center" wrapText="1"/>
    </xf>
    <xf numFmtId="0" fontId="13" fillId="0" borderId="4" xfId="3" applyFont="1" applyBorder="1" applyAlignment="1" applyProtection="1">
      <alignment horizontal="left" vertical="center" wrapText="1"/>
    </xf>
    <xf numFmtId="0" fontId="13" fillId="0" borderId="10" xfId="3" applyFont="1" applyBorder="1" applyAlignment="1" applyProtection="1">
      <alignment horizontal="left" vertical="center" wrapText="1"/>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8" fillId="0" borderId="26" xfId="3" applyFont="1" applyBorder="1" applyAlignment="1" applyProtection="1">
      <alignment horizontal="left" vertical="center" wrapText="1"/>
      <protection locked="0"/>
    </xf>
    <xf numFmtId="0" fontId="8" fillId="0" borderId="29" xfId="3" applyFont="1" applyBorder="1" applyAlignment="1" applyProtection="1">
      <alignment horizontal="left" vertical="center" wrapText="1"/>
      <protection locked="0"/>
    </xf>
    <xf numFmtId="0" fontId="8" fillId="0" borderId="6" xfId="3" applyFont="1" applyBorder="1" applyAlignment="1" applyProtection="1">
      <alignment horizontal="left" vertical="center" wrapText="1"/>
      <protection locked="0"/>
    </xf>
    <xf numFmtId="0" fontId="8" fillId="0" borderId="4" xfId="3" applyFont="1" applyBorder="1" applyAlignment="1" applyProtection="1">
      <alignment horizontal="left" vertical="center" wrapText="1"/>
      <protection locked="0"/>
    </xf>
    <xf numFmtId="0" fontId="8" fillId="0" borderId="10" xfId="3" applyFont="1" applyBorder="1" applyAlignment="1" applyProtection="1">
      <alignment horizontal="left" vertical="center" wrapText="1"/>
      <protection locked="0"/>
    </xf>
    <xf numFmtId="0" fontId="8" fillId="0" borderId="13" xfId="3" applyFont="1" applyBorder="1" applyAlignment="1" applyProtection="1">
      <alignment horizontal="left" vertical="center" wrapText="1"/>
      <protection locked="0"/>
    </xf>
    <xf numFmtId="0" fontId="8" fillId="0" borderId="39" xfId="3" applyFont="1" applyBorder="1" applyAlignment="1" applyProtection="1">
      <alignment horizontal="center" vertical="center" wrapText="1"/>
      <protection locked="0"/>
    </xf>
    <xf numFmtId="0" fontId="8" fillId="0" borderId="40" xfId="3" applyFont="1" applyBorder="1" applyAlignment="1" applyProtection="1">
      <alignment horizontal="center" vertical="center" wrapText="1"/>
      <protection locked="0"/>
    </xf>
    <xf numFmtId="0" fontId="8" fillId="0" borderId="5" xfId="3" applyFont="1" applyBorder="1" applyAlignment="1" applyProtection="1">
      <alignment horizontal="center" vertical="center" wrapText="1"/>
      <protection locked="0"/>
    </xf>
    <xf numFmtId="0" fontId="8" fillId="0" borderId="8" xfId="3" applyFont="1" applyBorder="1" applyAlignment="1" applyProtection="1">
      <alignment horizontal="center" vertical="center" wrapText="1"/>
      <protection locked="0"/>
    </xf>
    <xf numFmtId="0" fontId="8" fillId="0" borderId="37" xfId="3" applyFont="1" applyBorder="1" applyAlignment="1" applyProtection="1">
      <alignment horizontal="center" vertical="center" wrapText="1"/>
      <protection locked="0"/>
    </xf>
    <xf numFmtId="0" fontId="8" fillId="0" borderId="12" xfId="3" applyFont="1" applyBorder="1" applyAlignment="1" applyProtection="1">
      <alignment horizontal="center" vertical="center" wrapText="1"/>
      <protection locked="0"/>
    </xf>
    <xf numFmtId="0" fontId="9" fillId="8" borderId="67" xfId="3" applyFont="1" applyFill="1" applyBorder="1" applyAlignment="1" applyProtection="1">
      <alignment horizontal="center" vertical="center" wrapText="1"/>
    </xf>
    <xf numFmtId="0" fontId="9" fillId="8" borderId="32" xfId="3" applyFont="1" applyFill="1" applyBorder="1" applyAlignment="1" applyProtection="1">
      <alignment horizontal="center" vertical="center" wrapText="1"/>
    </xf>
    <xf numFmtId="0" fontId="9" fillId="8" borderId="45" xfId="3" applyFont="1" applyFill="1" applyBorder="1" applyAlignment="1" applyProtection="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8" fillId="0" borderId="2" xfId="3" applyFont="1" applyBorder="1" applyAlignment="1" applyProtection="1">
      <alignment horizontal="left" vertical="center" wrapText="1"/>
      <protection locked="0"/>
    </xf>
    <xf numFmtId="0" fontId="28" fillId="0" borderId="3" xfId="3" applyFont="1" applyBorder="1" applyAlignment="1" applyProtection="1">
      <alignment horizontal="left" vertical="center" wrapText="1"/>
      <protection locked="0"/>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9" fillId="8" borderId="70" xfId="0" applyFont="1" applyFill="1" applyBorder="1" applyAlignment="1" applyProtection="1">
      <alignment horizontal="center" vertical="center" wrapText="1"/>
    </xf>
    <xf numFmtId="0" fontId="9" fillId="8" borderId="63" xfId="0" applyFont="1" applyFill="1" applyBorder="1" applyAlignment="1" applyProtection="1">
      <alignment horizontal="center" vertical="center" wrapText="1"/>
    </xf>
    <xf numFmtId="0" fontId="16" fillId="2" borderId="3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28" fillId="0" borderId="32" xfId="3" applyFont="1" applyBorder="1" applyAlignment="1" applyProtection="1">
      <alignment horizontal="center" vertical="center" wrapText="1"/>
      <protection locked="0"/>
    </xf>
    <xf numFmtId="0" fontId="28" fillId="0" borderId="45" xfId="3" applyFont="1" applyBorder="1" applyAlignment="1" applyProtection="1">
      <alignment horizontal="center" vertical="center" wrapText="1"/>
      <protection locked="0"/>
    </xf>
    <xf numFmtId="0" fontId="0" fillId="0" borderId="0" xfId="0" applyAlignment="1">
      <alignment horizontal="left" wrapText="1"/>
    </xf>
    <xf numFmtId="0" fontId="9" fillId="8" borderId="56" xfId="0" applyFont="1" applyFill="1" applyBorder="1" applyAlignment="1">
      <alignment horizontal="center" vertical="center"/>
    </xf>
    <xf numFmtId="0" fontId="9" fillId="8" borderId="12" xfId="0" applyFont="1" applyFill="1" applyBorder="1" applyAlignment="1">
      <alignment horizontal="center" vertical="center"/>
    </xf>
    <xf numFmtId="0" fontId="9" fillId="8" borderId="28"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21" fillId="8" borderId="28" xfId="0" applyFont="1" applyFill="1" applyBorder="1" applyAlignment="1">
      <alignment horizontal="center" vertical="center" wrapText="1"/>
    </xf>
    <xf numFmtId="0" fontId="9" fillId="14" borderId="41" xfId="0" applyFont="1" applyFill="1" applyBorder="1" applyAlignment="1">
      <alignment horizontal="center" vertical="center" wrapText="1"/>
    </xf>
    <xf numFmtId="0" fontId="9" fillId="14" borderId="64" xfId="0" applyFont="1" applyFill="1" applyBorder="1" applyAlignment="1">
      <alignment horizontal="center" vertical="center" wrapText="1"/>
    </xf>
    <xf numFmtId="0" fontId="9" fillId="8" borderId="69" xfId="0" applyFont="1" applyFill="1" applyBorder="1" applyAlignment="1">
      <alignment horizontal="center" vertical="center" wrapText="1"/>
    </xf>
    <xf numFmtId="0" fontId="9" fillId="8" borderId="68" xfId="0" applyFont="1" applyFill="1" applyBorder="1" applyAlignment="1">
      <alignment horizontal="center" vertical="center" wrapText="1"/>
    </xf>
    <xf numFmtId="0" fontId="29" fillId="0" borderId="32" xfId="0" applyFont="1" applyBorder="1" applyAlignment="1">
      <alignment horizontal="center" vertical="center" wrapText="1"/>
    </xf>
    <xf numFmtId="0" fontId="9" fillId="8" borderId="5" xfId="0" applyFont="1" applyFill="1" applyBorder="1" applyAlignment="1">
      <alignment horizontal="center" vertical="center"/>
    </xf>
    <xf numFmtId="0" fontId="9" fillId="8" borderId="37" xfId="0" applyFont="1" applyFill="1" applyBorder="1" applyAlignment="1">
      <alignment horizontal="center" vertical="center"/>
    </xf>
    <xf numFmtId="0" fontId="9" fillId="8" borderId="29"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9" fillId="8" borderId="5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28" fillId="0" borderId="32" xfId="3" applyFont="1" applyBorder="1" applyAlignment="1" applyProtection="1">
      <alignment horizontal="left" vertical="center" wrapText="1"/>
      <protection locked="0"/>
    </xf>
    <xf numFmtId="0" fontId="28" fillId="0" borderId="45" xfId="3" applyFont="1" applyBorder="1" applyAlignment="1" applyProtection="1">
      <alignment horizontal="left" vertical="center" wrapText="1"/>
      <protection locked="0"/>
    </xf>
  </cellXfs>
  <cellStyles count="12">
    <cellStyle name="Komma 2" xfId="4" xr:uid="{00000000-0005-0000-0000-000000000000}"/>
    <cellStyle name="Komma 2 2" xfId="8" xr:uid="{00000000-0005-0000-0000-000001000000}"/>
    <cellStyle name="Prozent" xfId="2" builtinId="5"/>
    <cellStyle name="Standard" xfId="0" builtinId="0"/>
    <cellStyle name="Standard 2" xfId="3" xr:uid="{00000000-0005-0000-0000-000004000000}"/>
    <cellStyle name="Standard 2 2" xfId="6" xr:uid="{00000000-0005-0000-0000-000005000000}"/>
    <cellStyle name="Standard 2 2 2" xfId="10" xr:uid="{00000000-0005-0000-0000-000006000000}"/>
    <cellStyle name="Standard 2 3" xfId="11" xr:uid="{00000000-0005-0000-0000-000007000000}"/>
    <cellStyle name="Standard 2 4" xfId="7" xr:uid="{00000000-0005-0000-0000-000008000000}"/>
    <cellStyle name="Währung" xfId="1" builtinId="4"/>
    <cellStyle name="Währung 2" xfId="5" xr:uid="{00000000-0005-0000-0000-00000A000000}"/>
    <cellStyle name="Währung 2 2" xfId="9" xr:uid="{00000000-0005-0000-0000-00000B000000}"/>
  </cellStyles>
  <dxfs count="0"/>
  <tableStyles count="0" defaultTableStyle="TableStyleMedium2" defaultPivotStyle="PivotStyleLight16"/>
  <colors>
    <mruColors>
      <color rgb="FFFFFFCC"/>
      <color rgb="FFFBFCDA"/>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M73"/>
  <sheetViews>
    <sheetView topLeftCell="A49" zoomScale="85" zoomScaleNormal="85" workbookViewId="0">
      <selection activeCell="E56" sqref="E56"/>
    </sheetView>
  </sheetViews>
  <sheetFormatPr baseColWidth="10" defaultColWidth="11.42578125" defaultRowHeight="12.75" x14ac:dyDescent="0.2"/>
  <cols>
    <col min="1" max="1" width="12.140625" style="5" customWidth="1"/>
    <col min="2" max="2" width="88.7109375" style="5" bestFit="1" customWidth="1"/>
    <col min="3" max="3" width="6.7109375" style="61" bestFit="1" customWidth="1"/>
    <col min="4" max="4" width="22.140625" style="6" customWidth="1"/>
    <col min="5" max="5" width="36.140625" style="5" bestFit="1" customWidth="1"/>
    <col min="6" max="6" width="56.42578125" style="5" customWidth="1"/>
    <col min="7" max="7" width="40.140625" style="5" customWidth="1"/>
    <col min="8" max="16384" width="11.42578125" style="5"/>
  </cols>
  <sheetData>
    <row r="1" spans="1:13" s="8" customFormat="1" ht="30" customHeight="1" thickBot="1" x14ac:dyDescent="0.25">
      <c r="A1" s="421" t="s">
        <v>72</v>
      </c>
      <c r="B1" s="422"/>
      <c r="C1" s="422"/>
      <c r="D1" s="423"/>
      <c r="E1" s="57"/>
      <c r="F1" s="90" t="s">
        <v>131</v>
      </c>
      <c r="G1" s="57"/>
      <c r="H1" s="57"/>
      <c r="I1" s="57"/>
      <c r="J1" s="57"/>
      <c r="K1" s="57"/>
      <c r="L1" s="57"/>
      <c r="M1" s="57"/>
    </row>
    <row r="2" spans="1:13" s="8" customFormat="1" ht="15.75" thickBot="1" x14ac:dyDescent="0.25">
      <c r="A2" s="63" t="s">
        <v>35</v>
      </c>
      <c r="G2" s="112" t="s">
        <v>75</v>
      </c>
    </row>
    <row r="3" spans="1:13" ht="15.75" x14ac:dyDescent="0.2">
      <c r="A3" s="17" t="s">
        <v>1</v>
      </c>
      <c r="B3" s="22" t="s">
        <v>0</v>
      </c>
      <c r="C3" s="23" t="s">
        <v>9</v>
      </c>
      <c r="D3" s="24"/>
      <c r="F3" s="122" t="s">
        <v>46</v>
      </c>
    </row>
    <row r="4" spans="1:13" ht="29.25" x14ac:dyDescent="0.2">
      <c r="A4" s="40">
        <v>1</v>
      </c>
      <c r="B4" s="50" t="s">
        <v>124</v>
      </c>
      <c r="C4" s="51"/>
      <c r="D4" s="52"/>
      <c r="E4" s="123" t="s">
        <v>119</v>
      </c>
      <c r="F4" s="70" t="s">
        <v>127</v>
      </c>
      <c r="H4" s="91"/>
      <c r="I4" s="91"/>
      <c r="J4" s="91"/>
      <c r="K4" s="91"/>
      <c r="L4" s="91"/>
      <c r="M4" s="91"/>
    </row>
    <row r="5" spans="1:13" x14ac:dyDescent="0.2">
      <c r="A5" s="19">
        <v>11</v>
      </c>
      <c r="B5" s="27" t="s">
        <v>98</v>
      </c>
      <c r="C5" s="28"/>
      <c r="D5" s="29"/>
      <c r="E5" s="82"/>
      <c r="F5" s="70" t="s">
        <v>128</v>
      </c>
      <c r="G5" s="91"/>
      <c r="H5" s="91"/>
      <c r="I5" s="91"/>
      <c r="J5" s="91"/>
      <c r="K5" s="91"/>
      <c r="L5" s="91"/>
      <c r="M5" s="91"/>
    </row>
    <row r="6" spans="1:13" x14ac:dyDescent="0.2">
      <c r="A6" s="18">
        <v>12</v>
      </c>
      <c r="B6" s="30" t="s">
        <v>117</v>
      </c>
      <c r="C6" s="26" t="s">
        <v>10</v>
      </c>
      <c r="D6" s="56" t="e">
        <f>SUM('Anl1.1.1_Fahrgeldeinnahmen'!#REF!,'Anl1.1.2_Fahrgeldeinnahmen'!#REF!,'Anl1.1.3_Fahrgeldeinnahmen'!#REF!,'Anl1.1.4_Fahrgeldeinnahmen'!#REF!)</f>
        <v>#REF!</v>
      </c>
      <c r="E6" s="82" t="s">
        <v>119</v>
      </c>
      <c r="F6" s="5" t="s">
        <v>130</v>
      </c>
      <c r="G6" s="91"/>
      <c r="H6" s="91"/>
      <c r="I6" s="91"/>
      <c r="J6" s="91"/>
      <c r="K6" s="91"/>
      <c r="L6" s="91"/>
      <c r="M6" s="91"/>
    </row>
    <row r="7" spans="1:13" x14ac:dyDescent="0.2">
      <c r="A7" s="18">
        <v>13</v>
      </c>
      <c r="B7" s="30" t="s">
        <v>47</v>
      </c>
      <c r="C7" s="26" t="s">
        <v>10</v>
      </c>
      <c r="D7" s="56" t="e">
        <f>SUM('Anl1.1.1_Fahrgeldeinnahmen'!#REF!,'Anl1.1.2_Fahrgeldeinnahmen'!#REF!,'Anl1.1.3_Fahrgeldeinnahmen'!#REF!,'Anl1.1.4_Fahrgeldeinnahmen'!#REF!)</f>
        <v>#REF!</v>
      </c>
      <c r="F7" s="5" t="s">
        <v>130</v>
      </c>
      <c r="G7" s="91"/>
      <c r="H7" s="91"/>
      <c r="I7" s="91"/>
      <c r="J7" s="91"/>
      <c r="K7" s="91"/>
      <c r="L7" s="91"/>
      <c r="M7" s="91"/>
    </row>
    <row r="8" spans="1:13" x14ac:dyDescent="0.2">
      <c r="A8" s="18">
        <v>14</v>
      </c>
      <c r="B8" s="30" t="s">
        <v>118</v>
      </c>
      <c r="C8" s="26" t="s">
        <v>10</v>
      </c>
      <c r="D8" s="56" t="e">
        <f>SUM('Anl1.1.1_Fahrgeldeinnahmen'!#REF!,'Anl1.1.2_Fahrgeldeinnahmen'!#REF!,'Anl1.1.3_Fahrgeldeinnahmen'!#REF!,'Anl1.1.4_Fahrgeldeinnahmen'!#REF!)</f>
        <v>#REF!</v>
      </c>
      <c r="E8" s="5" t="s">
        <v>119</v>
      </c>
      <c r="F8" s="5" t="s">
        <v>130</v>
      </c>
      <c r="G8" s="91"/>
      <c r="H8" s="91"/>
      <c r="I8" s="91"/>
      <c r="J8" s="91"/>
      <c r="K8" s="91"/>
      <c r="L8" s="91"/>
      <c r="M8" s="91"/>
    </row>
    <row r="9" spans="1:13" ht="51" x14ac:dyDescent="0.2">
      <c r="A9" s="40">
        <v>15</v>
      </c>
      <c r="B9" s="41" t="s">
        <v>99</v>
      </c>
      <c r="C9" s="42" t="s">
        <v>10</v>
      </c>
      <c r="D9" s="89" t="e">
        <f>D7-D8</f>
        <v>#REF!</v>
      </c>
      <c r="E9" s="115" t="s">
        <v>85</v>
      </c>
      <c r="G9" s="111" t="s">
        <v>95</v>
      </c>
    </row>
    <row r="10" spans="1:13" ht="9" customHeight="1" x14ac:dyDescent="0.2">
      <c r="A10" s="46"/>
      <c r="B10" s="47"/>
      <c r="C10" s="48"/>
      <c r="D10" s="73"/>
    </row>
    <row r="11" spans="1:13" ht="38.25" x14ac:dyDescent="0.2">
      <c r="A11" s="40">
        <v>2</v>
      </c>
      <c r="B11" s="41" t="s">
        <v>120</v>
      </c>
      <c r="C11" s="51"/>
      <c r="D11" s="74"/>
      <c r="E11" s="5" t="s">
        <v>119</v>
      </c>
      <c r="G11" s="111" t="s">
        <v>82</v>
      </c>
    </row>
    <row r="12" spans="1:13" x14ac:dyDescent="0.2">
      <c r="A12" s="18">
        <v>21</v>
      </c>
      <c r="B12" s="30" t="s">
        <v>30</v>
      </c>
      <c r="C12" s="26" t="s">
        <v>11</v>
      </c>
      <c r="D12" s="62"/>
    </row>
    <row r="13" spans="1:13" x14ac:dyDescent="0.2">
      <c r="A13" s="18">
        <v>22</v>
      </c>
      <c r="B13" s="30" t="s">
        <v>29</v>
      </c>
      <c r="C13" s="26" t="s">
        <v>11</v>
      </c>
      <c r="D13" s="62"/>
    </row>
    <row r="14" spans="1:13" x14ac:dyDescent="0.2">
      <c r="A14" s="18">
        <v>23</v>
      </c>
      <c r="B14" s="30" t="s">
        <v>100</v>
      </c>
      <c r="C14" s="26" t="s">
        <v>11</v>
      </c>
      <c r="D14" s="62"/>
    </row>
    <row r="15" spans="1:13" x14ac:dyDescent="0.2">
      <c r="A15" s="18">
        <v>24</v>
      </c>
      <c r="B15" s="30" t="s">
        <v>101</v>
      </c>
      <c r="C15" s="26" t="s">
        <v>11</v>
      </c>
      <c r="D15" s="62"/>
    </row>
    <row r="16" spans="1:13" ht="25.5" x14ac:dyDescent="0.2">
      <c r="A16" s="18">
        <v>25</v>
      </c>
      <c r="B16" s="21" t="s">
        <v>61</v>
      </c>
      <c r="C16" s="26" t="s">
        <v>10</v>
      </c>
      <c r="D16" s="88" t="e">
        <f>MAX(D12,D13)*D7</f>
        <v>#REF!</v>
      </c>
    </row>
    <row r="17" spans="1:8" ht="25.5" x14ac:dyDescent="0.2">
      <c r="A17" s="18">
        <v>26</v>
      </c>
      <c r="B17" s="21" t="s">
        <v>102</v>
      </c>
      <c r="C17" s="26" t="s">
        <v>10</v>
      </c>
      <c r="D17" s="88" t="e">
        <f>MAX(D15,D14)*D8</f>
        <v>#REF!</v>
      </c>
      <c r="G17" s="58"/>
    </row>
    <row r="18" spans="1:8" ht="15" x14ac:dyDescent="0.2">
      <c r="A18" s="40">
        <v>27</v>
      </c>
      <c r="B18" s="41" t="s">
        <v>3</v>
      </c>
      <c r="C18" s="42" t="s">
        <v>10</v>
      </c>
      <c r="D18" s="72" t="e">
        <f>D16-D17</f>
        <v>#REF!</v>
      </c>
    </row>
    <row r="19" spans="1:8" ht="9" customHeight="1" x14ac:dyDescent="0.2">
      <c r="A19" s="46"/>
      <c r="B19" s="47"/>
      <c r="C19" s="48"/>
      <c r="D19" s="73"/>
      <c r="G19" s="59"/>
    </row>
    <row r="20" spans="1:8" ht="30" x14ac:dyDescent="0.2">
      <c r="A20" s="53">
        <v>3</v>
      </c>
      <c r="B20" s="54" t="s">
        <v>121</v>
      </c>
      <c r="C20" s="55"/>
      <c r="D20" s="75"/>
      <c r="E20" s="5" t="s">
        <v>119</v>
      </c>
    </row>
    <row r="21" spans="1:8" ht="25.5" x14ac:dyDescent="0.2">
      <c r="A21" s="15">
        <v>31</v>
      </c>
      <c r="B21" s="16" t="s">
        <v>33</v>
      </c>
      <c r="C21" s="32" t="s">
        <v>10</v>
      </c>
      <c r="D21" s="7" t="e">
        <f>'Anl1.3_allgVorschrift'!#REF!</f>
        <v>#REF!</v>
      </c>
      <c r="E21" s="82"/>
      <c r="F21" s="5" t="s">
        <v>133</v>
      </c>
      <c r="G21" s="58"/>
    </row>
    <row r="22" spans="1:8" ht="25.5" x14ac:dyDescent="0.2">
      <c r="A22" s="15">
        <v>32</v>
      </c>
      <c r="B22" s="16" t="s">
        <v>34</v>
      </c>
      <c r="C22" s="32" t="s">
        <v>10</v>
      </c>
      <c r="D22" s="7" t="e">
        <f>'Anl1.3_allgVorschrift'!#REF!</f>
        <v>#REF!</v>
      </c>
      <c r="E22" s="82"/>
      <c r="F22" s="5" t="s">
        <v>133</v>
      </c>
      <c r="G22" s="58"/>
    </row>
    <row r="23" spans="1:8" ht="15" x14ac:dyDescent="0.2">
      <c r="A23" s="43">
        <v>33</v>
      </c>
      <c r="B23" s="44" t="s">
        <v>4</v>
      </c>
      <c r="C23" s="45" t="s">
        <v>10</v>
      </c>
      <c r="D23" s="76" t="e">
        <f>D21-D22</f>
        <v>#REF!</v>
      </c>
      <c r="E23" s="82"/>
      <c r="G23" s="58"/>
    </row>
    <row r="24" spans="1:8" ht="30" x14ac:dyDescent="0.2">
      <c r="A24" s="53">
        <v>4</v>
      </c>
      <c r="B24" s="54" t="s">
        <v>125</v>
      </c>
      <c r="C24" s="55"/>
      <c r="D24" s="75"/>
      <c r="E24" s="5" t="s">
        <v>119</v>
      </c>
      <c r="G24" s="58"/>
    </row>
    <row r="25" spans="1:8" ht="25.5" x14ac:dyDescent="0.2">
      <c r="A25" s="15">
        <v>41</v>
      </c>
      <c r="B25" s="16" t="s">
        <v>42</v>
      </c>
      <c r="C25" s="32" t="s">
        <v>10</v>
      </c>
      <c r="D25" s="107" t="e">
        <f>#REF!</f>
        <v>#REF!</v>
      </c>
      <c r="F25" s="5" t="s">
        <v>134</v>
      </c>
      <c r="G25" s="58"/>
    </row>
    <row r="26" spans="1:8" ht="15" x14ac:dyDescent="0.2">
      <c r="A26" s="43">
        <v>42</v>
      </c>
      <c r="B26" s="44" t="s">
        <v>36</v>
      </c>
      <c r="C26" s="45" t="s">
        <v>10</v>
      </c>
      <c r="D26" s="76" t="e">
        <f>D25</f>
        <v>#REF!</v>
      </c>
      <c r="G26" s="58"/>
    </row>
    <row r="27" spans="1:8" x14ac:dyDescent="0.2">
      <c r="A27" s="15"/>
      <c r="B27" s="16"/>
      <c r="C27" s="32"/>
      <c r="D27" s="7"/>
      <c r="G27" s="58"/>
    </row>
    <row r="28" spans="1:8" ht="59.25" x14ac:dyDescent="0.2">
      <c r="A28" s="102">
        <v>5</v>
      </c>
      <c r="B28" s="54" t="s">
        <v>126</v>
      </c>
      <c r="C28" s="45" t="s">
        <v>10</v>
      </c>
      <c r="D28" s="76"/>
      <c r="G28" s="113" t="s">
        <v>76</v>
      </c>
    </row>
    <row r="29" spans="1:8" ht="38.25" x14ac:dyDescent="0.2">
      <c r="A29" s="103">
        <v>51</v>
      </c>
      <c r="B29" s="16" t="s">
        <v>135</v>
      </c>
      <c r="C29" s="32" t="s">
        <v>10</v>
      </c>
      <c r="D29" s="110" t="e">
        <f>#REF!</f>
        <v>#REF!</v>
      </c>
      <c r="F29" s="5" t="s">
        <v>136</v>
      </c>
      <c r="G29" s="111" t="s">
        <v>77</v>
      </c>
      <c r="H29" s="5" t="s">
        <v>94</v>
      </c>
    </row>
    <row r="30" spans="1:8" ht="25.5" x14ac:dyDescent="0.2">
      <c r="A30" s="103">
        <v>52</v>
      </c>
      <c r="B30" s="16" t="s">
        <v>122</v>
      </c>
      <c r="C30" s="32" t="s">
        <v>10</v>
      </c>
      <c r="D30" s="110" t="e">
        <f>#REF!</f>
        <v>#REF!</v>
      </c>
      <c r="F30" s="5" t="s">
        <v>137</v>
      </c>
      <c r="G30" s="58"/>
    </row>
    <row r="31" spans="1:8" ht="63.75" x14ac:dyDescent="0.2">
      <c r="A31" s="103">
        <v>53</v>
      </c>
      <c r="B31" s="21" t="s">
        <v>93</v>
      </c>
      <c r="C31" s="32" t="s">
        <v>10</v>
      </c>
      <c r="D31" s="110" t="e">
        <f>#REF!</f>
        <v>#REF!</v>
      </c>
      <c r="E31" s="5" t="s">
        <v>92</v>
      </c>
      <c r="F31" s="5" t="s">
        <v>138</v>
      </c>
      <c r="G31" s="111" t="s">
        <v>84</v>
      </c>
      <c r="H31" s="5" t="s">
        <v>88</v>
      </c>
    </row>
    <row r="32" spans="1:8" ht="23.25" customHeight="1" x14ac:dyDescent="0.2">
      <c r="A32" s="102">
        <v>54</v>
      </c>
      <c r="B32" s="44" t="s">
        <v>74</v>
      </c>
      <c r="C32" s="45" t="s">
        <v>10</v>
      </c>
      <c r="D32" s="76" t="e">
        <f>D29+D30-D31</f>
        <v>#REF!</v>
      </c>
      <c r="G32" s="58"/>
    </row>
    <row r="33" spans="1:7" ht="15.75" thickBot="1" x14ac:dyDescent="0.25">
      <c r="A33" s="46"/>
      <c r="B33" s="47"/>
      <c r="C33" s="48"/>
      <c r="D33" s="73"/>
    </row>
    <row r="34" spans="1:7" ht="16.5" customHeight="1" thickBot="1" x14ac:dyDescent="0.25">
      <c r="A34" s="33">
        <v>6</v>
      </c>
      <c r="B34" s="34" t="s">
        <v>5</v>
      </c>
      <c r="C34" s="35" t="s">
        <v>10</v>
      </c>
      <c r="D34" s="77" t="e">
        <f>SUM(D32,D26,D23,D18,D9)</f>
        <v>#REF!</v>
      </c>
      <c r="G34" s="59"/>
    </row>
    <row r="35" spans="1:7" ht="16.5" thickBot="1" x14ac:dyDescent="0.25">
      <c r="A35" s="36"/>
      <c r="B35" s="37"/>
      <c r="C35" s="38"/>
      <c r="D35" s="78"/>
    </row>
    <row r="36" spans="1:7" ht="15.75" x14ac:dyDescent="0.2">
      <c r="A36" s="20" t="s">
        <v>13</v>
      </c>
      <c r="B36" s="96" t="s">
        <v>65</v>
      </c>
      <c r="C36" s="39"/>
      <c r="D36" s="79"/>
    </row>
    <row r="37" spans="1:7" ht="64.5" thickBot="1" x14ac:dyDescent="0.25">
      <c r="A37" s="99" t="s">
        <v>63</v>
      </c>
      <c r="B37" s="97" t="s">
        <v>115</v>
      </c>
      <c r="C37" s="105"/>
      <c r="D37" s="106"/>
      <c r="E37" s="114" t="s">
        <v>79</v>
      </c>
      <c r="G37" s="111" t="s">
        <v>78</v>
      </c>
    </row>
    <row r="38" spans="1:7" x14ac:dyDescent="0.2">
      <c r="A38" s="64">
        <v>61</v>
      </c>
      <c r="B38" s="65" t="s">
        <v>43</v>
      </c>
      <c r="C38" s="28" t="s">
        <v>10</v>
      </c>
      <c r="D38" s="104"/>
    </row>
    <row r="39" spans="1:7" ht="25.5" x14ac:dyDescent="0.2">
      <c r="A39" s="19">
        <v>62</v>
      </c>
      <c r="B39" s="49" t="s">
        <v>139</v>
      </c>
      <c r="C39" s="28" t="s">
        <v>10</v>
      </c>
      <c r="D39" s="71" t="e">
        <f>SUM(D43,D46)</f>
        <v>#REF!</v>
      </c>
      <c r="G39" s="117" t="s">
        <v>83</v>
      </c>
    </row>
    <row r="40" spans="1:7" ht="38.25" x14ac:dyDescent="0.2">
      <c r="A40" s="19"/>
      <c r="B40" s="68" t="s">
        <v>41</v>
      </c>
      <c r="C40" s="28"/>
      <c r="D40" s="71"/>
    </row>
    <row r="41" spans="1:7" ht="25.5" x14ac:dyDescent="0.2">
      <c r="A41" s="18">
        <v>621</v>
      </c>
      <c r="B41" s="25" t="s">
        <v>103</v>
      </c>
      <c r="C41" s="26" t="s">
        <v>10</v>
      </c>
      <c r="D41" s="56" t="e">
        <f>SUM(#REF!)</f>
        <v>#REF!</v>
      </c>
      <c r="F41" s="5" t="s">
        <v>140</v>
      </c>
      <c r="G41" s="115">
        <v>2022</v>
      </c>
    </row>
    <row r="42" spans="1:7" ht="25.5" x14ac:dyDescent="0.2">
      <c r="A42" s="18">
        <v>622</v>
      </c>
      <c r="B42" s="25" t="s">
        <v>104</v>
      </c>
      <c r="C42" s="26" t="s">
        <v>10</v>
      </c>
      <c r="D42" s="56" t="e">
        <f>SUM(#REF!)</f>
        <v>#REF!</v>
      </c>
      <c r="F42" s="5" t="s">
        <v>140</v>
      </c>
      <c r="G42" s="115">
        <v>2022</v>
      </c>
    </row>
    <row r="43" spans="1:7" ht="25.5" customHeight="1" x14ac:dyDescent="0.2">
      <c r="A43" s="19">
        <v>623</v>
      </c>
      <c r="B43" s="69" t="s">
        <v>114</v>
      </c>
      <c r="C43" s="31" t="s">
        <v>10</v>
      </c>
      <c r="D43" s="71" t="e">
        <f>D41-D42</f>
        <v>#REF!</v>
      </c>
      <c r="E43" s="116" t="s">
        <v>80</v>
      </c>
      <c r="G43" s="59"/>
    </row>
    <row r="44" spans="1:7" ht="25.5" customHeight="1" x14ac:dyDescent="0.2">
      <c r="A44" s="18">
        <v>624</v>
      </c>
      <c r="B44" s="25" t="s">
        <v>105</v>
      </c>
      <c r="C44" s="26" t="s">
        <v>10</v>
      </c>
      <c r="D44" s="56" t="e">
        <f>SUM('Anl1.6_geringAusgleich'!#REF!)</f>
        <v>#REF!</v>
      </c>
      <c r="F44" s="5" t="s">
        <v>141</v>
      </c>
    </row>
    <row r="45" spans="1:7" ht="25.5" customHeight="1" x14ac:dyDescent="0.2">
      <c r="A45" s="18">
        <v>625</v>
      </c>
      <c r="B45" s="25" t="s">
        <v>106</v>
      </c>
      <c r="C45" s="26" t="s">
        <v>10</v>
      </c>
      <c r="D45" s="56" t="e">
        <f>SUM('Anl1.6_geringAusgleich'!#REF!)</f>
        <v>#REF!</v>
      </c>
      <c r="F45" s="5" t="s">
        <v>141</v>
      </c>
    </row>
    <row r="46" spans="1:7" ht="25.5" x14ac:dyDescent="0.2">
      <c r="A46" s="19">
        <v>626</v>
      </c>
      <c r="B46" s="69" t="s">
        <v>116</v>
      </c>
      <c r="C46" s="31" t="s">
        <v>10</v>
      </c>
      <c r="D46" s="71" t="e">
        <f>D44-D45</f>
        <v>#REF!</v>
      </c>
      <c r="E46" s="116" t="s">
        <v>81</v>
      </c>
    </row>
    <row r="47" spans="1:7" x14ac:dyDescent="0.2">
      <c r="A47" s="64">
        <v>63</v>
      </c>
      <c r="B47" s="65" t="s">
        <v>6</v>
      </c>
      <c r="C47" s="28" t="s">
        <v>10</v>
      </c>
      <c r="D47" s="56"/>
      <c r="F47" s="5" t="s">
        <v>142</v>
      </c>
    </row>
    <row r="48" spans="1:7" x14ac:dyDescent="0.2">
      <c r="A48" s="64">
        <v>64</v>
      </c>
      <c r="B48" s="65" t="s">
        <v>7</v>
      </c>
      <c r="C48" s="28" t="s">
        <v>10</v>
      </c>
      <c r="D48" s="56"/>
      <c r="F48" s="5" t="s">
        <v>142</v>
      </c>
    </row>
    <row r="49" spans="1:8" x14ac:dyDescent="0.2">
      <c r="A49" s="64">
        <v>65</v>
      </c>
      <c r="B49" s="65" t="s">
        <v>44</v>
      </c>
      <c r="C49" s="28" t="s">
        <v>10</v>
      </c>
      <c r="D49" s="56"/>
      <c r="F49" s="5" t="s">
        <v>142</v>
      </c>
    </row>
    <row r="50" spans="1:8" ht="25.5" customHeight="1" x14ac:dyDescent="0.2">
      <c r="A50" s="64">
        <v>66</v>
      </c>
      <c r="B50" s="65" t="s">
        <v>147</v>
      </c>
      <c r="C50" s="28" t="s">
        <v>10</v>
      </c>
      <c r="D50" s="56"/>
      <c r="F50" s="5" t="s">
        <v>142</v>
      </c>
      <c r="G50" s="70"/>
    </row>
    <row r="51" spans="1:8" ht="25.5" x14ac:dyDescent="0.2">
      <c r="A51" s="64">
        <v>67</v>
      </c>
      <c r="B51" s="65" t="s">
        <v>45</v>
      </c>
      <c r="C51" s="28" t="s">
        <v>10</v>
      </c>
      <c r="D51" s="56"/>
      <c r="F51" s="5" t="s">
        <v>142</v>
      </c>
      <c r="G51" s="58"/>
    </row>
    <row r="52" spans="1:8" x14ac:dyDescent="0.2">
      <c r="A52" s="64">
        <v>68</v>
      </c>
      <c r="B52" s="66" t="s">
        <v>70</v>
      </c>
      <c r="C52" s="67" t="s">
        <v>10</v>
      </c>
      <c r="D52" s="56"/>
      <c r="F52" s="5" t="s">
        <v>142</v>
      </c>
    </row>
    <row r="53" spans="1:8" ht="25.5" customHeight="1" x14ac:dyDescent="0.2">
      <c r="A53" s="125">
        <v>69</v>
      </c>
      <c r="B53" s="126" t="s">
        <v>67</v>
      </c>
      <c r="C53" s="45" t="s">
        <v>10</v>
      </c>
      <c r="D53" s="127" t="e">
        <f>SUM(D47:D52,D39)</f>
        <v>#REF!</v>
      </c>
      <c r="E53" s="100"/>
    </row>
    <row r="54" spans="1:8" ht="30.75" thickBot="1" x14ac:dyDescent="0.25">
      <c r="A54" s="99" t="s">
        <v>62</v>
      </c>
      <c r="B54" s="101" t="s">
        <v>123</v>
      </c>
      <c r="C54" s="55"/>
      <c r="D54" s="92"/>
      <c r="E54" s="94"/>
    </row>
    <row r="55" spans="1:8" ht="39" thickBot="1" x14ac:dyDescent="0.25">
      <c r="A55" s="128">
        <v>71</v>
      </c>
      <c r="B55" s="129" t="s">
        <v>86</v>
      </c>
      <c r="C55" s="67" t="s">
        <v>10</v>
      </c>
      <c r="D55" s="95">
        <v>5000000</v>
      </c>
      <c r="E55" s="60"/>
      <c r="F55" s="5" t="s">
        <v>142</v>
      </c>
      <c r="G55" s="111" t="s">
        <v>73</v>
      </c>
      <c r="H55" s="5" t="s">
        <v>88</v>
      </c>
    </row>
    <row r="56" spans="1:8" ht="26.25" thickBot="1" x14ac:dyDescent="0.25">
      <c r="A56" s="130" t="s">
        <v>64</v>
      </c>
      <c r="B56" s="131" t="s">
        <v>87</v>
      </c>
      <c r="C56" s="28" t="s">
        <v>10</v>
      </c>
      <c r="D56" s="71"/>
      <c r="E56" s="60"/>
    </row>
    <row r="57" spans="1:8" ht="77.25" thickBot="1" x14ac:dyDescent="0.25">
      <c r="A57" s="128">
        <v>72</v>
      </c>
      <c r="B57" s="129" t="s">
        <v>143</v>
      </c>
      <c r="C57" s="28" t="s">
        <v>10</v>
      </c>
      <c r="D57" s="56">
        <v>-500000</v>
      </c>
      <c r="E57" s="108" t="s">
        <v>69</v>
      </c>
      <c r="F57" s="5" t="s">
        <v>142</v>
      </c>
      <c r="G57" s="111" t="s">
        <v>89</v>
      </c>
      <c r="H57" s="5" t="s">
        <v>88</v>
      </c>
    </row>
    <row r="58" spans="1:8" x14ac:dyDescent="0.2">
      <c r="A58" s="132" t="s">
        <v>107</v>
      </c>
      <c r="B58" s="133" t="s">
        <v>110</v>
      </c>
      <c r="C58" s="67"/>
      <c r="D58" s="119"/>
      <c r="E58" s="60"/>
    </row>
    <row r="59" spans="1:8" ht="21" customHeight="1" thickBot="1" x14ac:dyDescent="0.25">
      <c r="A59" s="130"/>
      <c r="B59" s="134" t="s">
        <v>108</v>
      </c>
      <c r="C59" s="120"/>
      <c r="D59" s="121"/>
      <c r="E59" s="60"/>
    </row>
    <row r="60" spans="1:8" ht="26.25" thickBot="1" x14ac:dyDescent="0.25">
      <c r="A60" s="128">
        <v>73</v>
      </c>
      <c r="B60" s="129" t="s">
        <v>144</v>
      </c>
      <c r="C60" s="28"/>
      <c r="D60" s="56"/>
      <c r="E60" s="109" t="s">
        <v>71</v>
      </c>
      <c r="F60" s="5" t="s">
        <v>142</v>
      </c>
      <c r="G60" s="111" t="s">
        <v>90</v>
      </c>
      <c r="H60" s="5" t="s">
        <v>88</v>
      </c>
    </row>
    <row r="61" spans="1:8" x14ac:dyDescent="0.2">
      <c r="A61" s="132" t="s">
        <v>109</v>
      </c>
      <c r="B61" s="133" t="s">
        <v>111</v>
      </c>
      <c r="C61" s="67"/>
      <c r="D61" s="119"/>
      <c r="E61" s="60"/>
    </row>
    <row r="62" spans="1:8" ht="21" customHeight="1" thickBot="1" x14ac:dyDescent="0.25">
      <c r="A62" s="130"/>
      <c r="B62" s="134" t="s">
        <v>108</v>
      </c>
      <c r="C62" s="120"/>
      <c r="D62" s="121"/>
      <c r="E62" s="60"/>
    </row>
    <row r="63" spans="1:8" ht="39" thickBot="1" x14ac:dyDescent="0.25">
      <c r="A63" s="128">
        <v>74</v>
      </c>
      <c r="B63" s="129" t="s">
        <v>145</v>
      </c>
      <c r="C63" s="28" t="s">
        <v>10</v>
      </c>
      <c r="D63" s="56">
        <v>-50000</v>
      </c>
      <c r="F63" s="5" t="s">
        <v>142</v>
      </c>
      <c r="G63" s="111" t="s">
        <v>91</v>
      </c>
      <c r="H63" s="5" t="s">
        <v>88</v>
      </c>
    </row>
    <row r="64" spans="1:8" x14ac:dyDescent="0.2">
      <c r="A64" s="132" t="s">
        <v>112</v>
      </c>
      <c r="B64" s="133" t="s">
        <v>113</v>
      </c>
      <c r="C64" s="67"/>
      <c r="D64" s="119"/>
      <c r="E64" s="60"/>
    </row>
    <row r="65" spans="1:7" ht="21" customHeight="1" thickBot="1" x14ac:dyDescent="0.25">
      <c r="A65" s="130"/>
      <c r="B65" s="134" t="s">
        <v>108</v>
      </c>
      <c r="C65" s="120"/>
      <c r="D65" s="121"/>
      <c r="E65" s="60"/>
    </row>
    <row r="66" spans="1:7" ht="13.5" thickBot="1" x14ac:dyDescent="0.25">
      <c r="A66" s="128">
        <v>75</v>
      </c>
      <c r="B66" s="129" t="s">
        <v>66</v>
      </c>
      <c r="C66" s="28" t="s">
        <v>10</v>
      </c>
      <c r="D66" s="56">
        <v>1000000</v>
      </c>
      <c r="F66" s="5" t="s">
        <v>142</v>
      </c>
    </row>
    <row r="67" spans="1:7" ht="13.5" thickBot="1" x14ac:dyDescent="0.25">
      <c r="A67" s="128">
        <v>76</v>
      </c>
      <c r="B67" s="129" t="s">
        <v>68</v>
      </c>
      <c r="C67" s="67"/>
      <c r="D67" s="98">
        <v>0</v>
      </c>
      <c r="F67" s="5" t="s">
        <v>142</v>
      </c>
    </row>
    <row r="68" spans="1:7" ht="30.75" thickBot="1" x14ac:dyDescent="0.25">
      <c r="A68" s="99">
        <v>77</v>
      </c>
      <c r="B68" s="101" t="s">
        <v>146</v>
      </c>
      <c r="C68" s="135" t="s">
        <v>10</v>
      </c>
      <c r="D68" s="93">
        <f>SUM(D66:D67,D63,D60,D57,D55)</f>
        <v>5450000</v>
      </c>
      <c r="E68" s="60"/>
    </row>
    <row r="69" spans="1:7" ht="16.5" thickBot="1" x14ac:dyDescent="0.25">
      <c r="A69" s="33">
        <v>8</v>
      </c>
      <c r="B69" s="34" t="s">
        <v>8</v>
      </c>
      <c r="C69" s="35" t="s">
        <v>10</v>
      </c>
      <c r="D69" s="77" t="e">
        <f>SUM(D53,D68)</f>
        <v>#REF!</v>
      </c>
      <c r="G69" s="70"/>
    </row>
    <row r="70" spans="1:7" ht="16.5" thickBot="1" x14ac:dyDescent="0.25">
      <c r="A70" s="36"/>
      <c r="B70" s="37"/>
      <c r="C70" s="38"/>
      <c r="D70" s="78"/>
    </row>
    <row r="71" spans="1:7" ht="36.75" thickBot="1" x14ac:dyDescent="0.25">
      <c r="A71" s="12" t="s">
        <v>14</v>
      </c>
      <c r="B71" s="13" t="s">
        <v>12</v>
      </c>
      <c r="C71" s="14" t="s">
        <v>10</v>
      </c>
      <c r="D71" s="80" t="e">
        <f>D34-D69</f>
        <v>#REF!</v>
      </c>
    </row>
    <row r="72" spans="1:7" ht="15" customHeight="1" x14ac:dyDescent="0.2">
      <c r="E72" s="60"/>
    </row>
    <row r="73" spans="1:7" x14ac:dyDescent="0.2">
      <c r="E73" s="60"/>
    </row>
  </sheetData>
  <sheetProtection formatCells="0" formatColumns="0" formatRows="0"/>
  <mergeCells count="1">
    <mergeCell ref="A1:D1"/>
  </mergeCells>
  <printOptions horizontalCentered="1"/>
  <pageMargins left="0.70866141732283461" right="0.70866141732283461" top="0.98425196850393704" bottom="0.78740157480314965" header="0.31496062992125984" footer="0.31496062992125984"/>
  <pageSetup paperSize="9" scale="67" orientation="portrait" r:id="rId1"/>
  <headerFooter>
    <oddHeader>&amp;C&amp;"Arial,Fett"&amp;12Antrag auf Gewährung von Leistungen gemäß RL Corona-Billigkeitsleistungen ÖPNV
des SMWA vom 15.09.2020</oddHeader>
    <oddFooter>&amp;CSeite &amp;P von &amp;N&amp;R&amp;K01+049Formularstand: 24.09.2020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pageSetUpPr fitToPage="1"/>
  </sheetPr>
  <dimension ref="A1:L19"/>
  <sheetViews>
    <sheetView zoomScale="90" zoomScaleNormal="90" workbookViewId="0">
      <selection sqref="A1:D1"/>
    </sheetView>
  </sheetViews>
  <sheetFormatPr baseColWidth="10" defaultRowHeight="12.75" x14ac:dyDescent="0.2"/>
  <cols>
    <col min="1" max="1" width="12.7109375" style="5" customWidth="1"/>
    <col min="2" max="2" width="68.7109375" style="5" customWidth="1"/>
    <col min="3" max="3" width="10.7109375" style="5" customWidth="1"/>
    <col min="4" max="4" width="29.7109375" style="5" customWidth="1"/>
    <col min="5" max="16384" width="11.42578125" style="5"/>
  </cols>
  <sheetData>
    <row r="1" spans="1:12" ht="24.75" customHeight="1" thickBot="1" x14ac:dyDescent="0.25">
      <c r="A1" s="478" t="s">
        <v>176</v>
      </c>
      <c r="B1" s="479"/>
      <c r="C1" s="479"/>
      <c r="D1" s="480"/>
    </row>
    <row r="2" spans="1:12" s="8" customFormat="1" ht="20.25" customHeight="1" thickBot="1" x14ac:dyDescent="0.25">
      <c r="A2" s="63" t="s">
        <v>35</v>
      </c>
      <c r="B2" s="481"/>
      <c r="C2" s="481"/>
      <c r="D2" s="482"/>
      <c r="E2" s="5"/>
      <c r="F2" s="5"/>
      <c r="G2" s="5"/>
      <c r="H2" s="5"/>
      <c r="I2" s="5"/>
      <c r="J2" s="5"/>
      <c r="K2" s="5"/>
      <c r="L2" s="5"/>
    </row>
    <row r="3" spans="1:12" ht="15.75" x14ac:dyDescent="0.2">
      <c r="A3"/>
      <c r="B3" t="s">
        <v>230</v>
      </c>
      <c r="C3"/>
      <c r="D3"/>
      <c r="H3" s="266"/>
    </row>
    <row r="4" spans="1:12" ht="15" x14ac:dyDescent="0.25">
      <c r="A4"/>
      <c r="B4" s="269" t="s">
        <v>227</v>
      </c>
      <c r="C4"/>
      <c r="D4"/>
      <c r="H4" s="358"/>
    </row>
    <row r="5" spans="1:12" ht="15.75" thickBot="1" x14ac:dyDescent="0.3">
      <c r="H5" s="358"/>
    </row>
    <row r="6" spans="1:12" ht="16.5" thickBot="1" x14ac:dyDescent="0.25">
      <c r="A6" s="483" t="s">
        <v>164</v>
      </c>
      <c r="B6" s="484"/>
      <c r="C6" s="484"/>
      <c r="D6" s="485"/>
    </row>
    <row r="7" spans="1:12" ht="16.5" thickBot="1" x14ac:dyDescent="0.25">
      <c r="A7" s="206"/>
      <c r="B7" s="206"/>
      <c r="C7" s="214"/>
      <c r="D7" s="205" t="s">
        <v>256</v>
      </c>
    </row>
    <row r="8" spans="1:12" ht="29.25" customHeight="1" x14ac:dyDescent="0.2">
      <c r="A8" s="294" t="s">
        <v>204</v>
      </c>
      <c r="B8" s="215" t="s">
        <v>177</v>
      </c>
      <c r="C8" s="173" t="s">
        <v>10</v>
      </c>
      <c r="D8" s="216"/>
    </row>
    <row r="9" spans="1:12" ht="25.5" x14ac:dyDescent="0.2">
      <c r="A9" s="277" t="s">
        <v>205</v>
      </c>
      <c r="B9" s="199" t="s">
        <v>257</v>
      </c>
      <c r="C9" s="26" t="s">
        <v>10</v>
      </c>
      <c r="D9" s="217"/>
    </row>
    <row r="10" spans="1:12" ht="25.5" x14ac:dyDescent="0.2">
      <c r="A10" s="277" t="s">
        <v>206</v>
      </c>
      <c r="B10" s="199" t="s">
        <v>178</v>
      </c>
      <c r="C10" s="26" t="s">
        <v>10</v>
      </c>
      <c r="D10" s="217"/>
    </row>
    <row r="11" spans="1:12" ht="21" customHeight="1" x14ac:dyDescent="0.2">
      <c r="A11" s="280" t="s">
        <v>207</v>
      </c>
      <c r="B11" s="200" t="s">
        <v>171</v>
      </c>
      <c r="C11" s="218" t="s">
        <v>10</v>
      </c>
      <c r="D11" s="202">
        <f>D8-D9-D10</f>
        <v>0</v>
      </c>
    </row>
    <row r="12" spans="1:12" ht="21" customHeight="1" x14ac:dyDescent="0.2">
      <c r="A12" s="277" t="s">
        <v>208</v>
      </c>
      <c r="B12" s="199" t="s">
        <v>165</v>
      </c>
      <c r="C12" s="26" t="s">
        <v>10</v>
      </c>
      <c r="D12" s="217"/>
    </row>
    <row r="13" spans="1:12" ht="25.5" x14ac:dyDescent="0.2">
      <c r="A13" s="277" t="s">
        <v>209</v>
      </c>
      <c r="B13" s="199" t="s">
        <v>225</v>
      </c>
      <c r="C13" s="26" t="s">
        <v>10</v>
      </c>
      <c r="D13" s="217"/>
    </row>
    <row r="14" spans="1:12" ht="21" customHeight="1" x14ac:dyDescent="0.2">
      <c r="A14" s="295" t="s">
        <v>210</v>
      </c>
      <c r="B14" s="357" t="s">
        <v>231</v>
      </c>
      <c r="C14" s="171"/>
      <c r="D14" s="217"/>
    </row>
    <row r="15" spans="1:12" ht="25.5" x14ac:dyDescent="0.2">
      <c r="A15" s="277" t="s">
        <v>211</v>
      </c>
      <c r="B15" s="199" t="s">
        <v>192</v>
      </c>
      <c r="C15" s="26" t="s">
        <v>10</v>
      </c>
      <c r="D15" s="217"/>
    </row>
    <row r="16" spans="1:12" ht="21.75" customHeight="1" x14ac:dyDescent="0.2">
      <c r="A16" s="279" t="s">
        <v>212</v>
      </c>
      <c r="B16" s="208" t="s">
        <v>166</v>
      </c>
      <c r="C16" s="172" t="s">
        <v>10</v>
      </c>
      <c r="D16" s="331">
        <f>SUM(D12:D15)</f>
        <v>0</v>
      </c>
    </row>
    <row r="17" spans="1:4" ht="25.5" x14ac:dyDescent="0.2">
      <c r="A17" s="277" t="s">
        <v>213</v>
      </c>
      <c r="B17" s="199" t="s">
        <v>257</v>
      </c>
      <c r="C17" s="26" t="s">
        <v>10</v>
      </c>
      <c r="D17" s="7"/>
    </row>
    <row r="18" spans="1:4" ht="25.5" x14ac:dyDescent="0.2">
      <c r="A18" s="277" t="s">
        <v>214</v>
      </c>
      <c r="B18" s="199" t="s">
        <v>178</v>
      </c>
      <c r="C18" s="26" t="s">
        <v>10</v>
      </c>
      <c r="D18" s="7"/>
    </row>
    <row r="19" spans="1:4" ht="21.75" customHeight="1" thickBot="1" x14ac:dyDescent="0.25">
      <c r="A19" s="281" t="s">
        <v>215</v>
      </c>
      <c r="B19" s="210" t="s">
        <v>172</v>
      </c>
      <c r="C19" s="211" t="s">
        <v>10</v>
      </c>
      <c r="D19" s="212">
        <f>D16-D17-D18</f>
        <v>0</v>
      </c>
    </row>
  </sheetData>
  <sheetProtection algorithmName="SHA-512" hashValue="hUx7BKc5XAXTWZbwW3BlSgCg4ko7NI0Awfebb3KJkpyZTbBHtD5pU10FJlMWfR/1HzkglV7kjVJx8AL/RueHPQ==" saltValue="b6eioZ/d+MEGKAXYNE11dA==" spinCount="100000" sheet="1" formatCells="0" formatColumns="0" formatRows="0"/>
  <mergeCells count="3">
    <mergeCell ref="A1:D1"/>
    <mergeCell ref="B2:D2"/>
    <mergeCell ref="A6:D6"/>
  </mergeCells>
  <pageMargins left="0.70866141732283472" right="0.70866141732283472" top="1.1811023622047245" bottom="0.78740157480314965" header="0.31496062992125984" footer="0.31496062992125984"/>
  <pageSetup paperSize="9" scale="73" orientation="portrait" r:id="rId1"/>
  <headerFooter scaleWithDoc="0">
    <oddHeader>&amp;C&amp;"Arial,Fett"&amp;12Antrag auf Gewährung von Leistungen 
gemäß DTFinVO 2024
des SMWA vom 13. Juni 2024</oddHeader>
    <oddFooter>&amp;CSeite &amp;P von &amp;N&amp;R&amp;K00-043Formularstand: 30.01.2026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pageSetUpPr fitToPage="1"/>
  </sheetPr>
  <dimension ref="A1:K32"/>
  <sheetViews>
    <sheetView zoomScale="85" zoomScaleNormal="85" workbookViewId="0">
      <selection sqref="A1:H1"/>
    </sheetView>
  </sheetViews>
  <sheetFormatPr baseColWidth="10" defaultColWidth="11.42578125" defaultRowHeight="12.75" x14ac:dyDescent="0.2"/>
  <cols>
    <col min="1" max="1" width="37.28515625" style="5" customWidth="1"/>
    <col min="2" max="3" width="26.85546875" style="5" customWidth="1"/>
    <col min="4" max="5" width="26.7109375" style="5" customWidth="1"/>
    <col min="6" max="6" width="31.5703125" style="5" customWidth="1"/>
    <col min="7" max="8" width="23.42578125" style="5" customWidth="1"/>
    <col min="9" max="16384" width="11.42578125" style="5"/>
  </cols>
  <sheetData>
    <row r="1" spans="1:11" ht="60" customHeight="1" x14ac:dyDescent="0.2">
      <c r="A1" s="488" t="s">
        <v>185</v>
      </c>
      <c r="B1" s="489"/>
      <c r="C1" s="489"/>
      <c r="D1" s="489"/>
      <c r="E1" s="489"/>
      <c r="F1" s="489"/>
      <c r="G1" s="489"/>
      <c r="H1" s="490"/>
    </row>
    <row r="2" spans="1:11" s="8" customFormat="1" ht="20.25" customHeight="1" thickBot="1" x14ac:dyDescent="0.25">
      <c r="A2" s="359" t="s">
        <v>35</v>
      </c>
      <c r="B2" s="491"/>
      <c r="C2" s="491"/>
      <c r="D2" s="491"/>
      <c r="E2" s="491"/>
      <c r="F2" s="491"/>
      <c r="G2" s="491"/>
      <c r="H2" s="492"/>
    </row>
    <row r="3" spans="1:11" ht="39" customHeight="1" x14ac:dyDescent="0.2">
      <c r="B3" s="386"/>
      <c r="C3" s="386"/>
      <c r="D3" s="387"/>
      <c r="E3" s="387"/>
      <c r="H3" s="340"/>
      <c r="K3" s="266"/>
    </row>
    <row r="4" spans="1:11" ht="26.25" thickBot="1" x14ac:dyDescent="0.25">
      <c r="A4"/>
      <c r="B4" s="503" t="s">
        <v>289</v>
      </c>
      <c r="C4" s="503"/>
      <c r="D4" s="503"/>
      <c r="E4" s="503" t="s">
        <v>290</v>
      </c>
      <c r="F4" s="503"/>
      <c r="G4"/>
      <c r="H4" s="389" t="s">
        <v>298</v>
      </c>
      <c r="K4" s="266"/>
    </row>
    <row r="5" spans="1:11" ht="39" customHeight="1" x14ac:dyDescent="0.2">
      <c r="A5" s="494" t="s">
        <v>182</v>
      </c>
      <c r="B5" s="501" t="s">
        <v>277</v>
      </c>
      <c r="C5" s="502"/>
      <c r="D5" s="496" t="s">
        <v>268</v>
      </c>
      <c r="E5" s="496" t="s">
        <v>279</v>
      </c>
      <c r="F5" s="498" t="s">
        <v>291</v>
      </c>
      <c r="G5" s="499" t="s">
        <v>153</v>
      </c>
      <c r="H5" s="486" t="s">
        <v>297</v>
      </c>
    </row>
    <row r="6" spans="1:11" ht="39" customHeight="1" x14ac:dyDescent="0.2">
      <c r="A6" s="495"/>
      <c r="B6" s="377" t="s">
        <v>276</v>
      </c>
      <c r="C6" s="378" t="s">
        <v>278</v>
      </c>
      <c r="D6" s="497"/>
      <c r="E6" s="497"/>
      <c r="F6" s="497"/>
      <c r="G6" s="500"/>
      <c r="H6" s="487"/>
    </row>
    <row r="7" spans="1:11" s="81" customFormat="1" ht="21.75" customHeight="1" x14ac:dyDescent="0.2">
      <c r="A7" s="221" t="s">
        <v>293</v>
      </c>
      <c r="B7" s="297">
        <v>0</v>
      </c>
      <c r="C7" s="297">
        <v>0</v>
      </c>
      <c r="D7" s="360">
        <f>B7*1.5+C7*1.2</f>
        <v>0</v>
      </c>
      <c r="E7" s="296">
        <v>0</v>
      </c>
      <c r="F7" s="374">
        <f>E7*8*1.5</f>
        <v>0</v>
      </c>
      <c r="G7" s="379">
        <f t="shared" ref="G7:G27" si="0">IF(D7-F7&gt;=0,D7-F7,)</f>
        <v>0</v>
      </c>
      <c r="H7" s="385"/>
    </row>
    <row r="8" spans="1:11" s="81" customFormat="1" ht="21.75" customHeight="1" x14ac:dyDescent="0.2">
      <c r="A8" s="221"/>
      <c r="B8" s="297"/>
      <c r="C8" s="297"/>
      <c r="D8" s="360">
        <f t="shared" ref="D8:D27" si="1">B8*1.5+C8*1.2</f>
        <v>0</v>
      </c>
      <c r="E8" s="296"/>
      <c r="F8" s="374">
        <f t="shared" ref="F8:F27" si="2">E8*8*1.5</f>
        <v>0</v>
      </c>
      <c r="G8" s="379">
        <f t="shared" si="0"/>
        <v>0</v>
      </c>
      <c r="H8" s="385"/>
    </row>
    <row r="9" spans="1:11" s="81" customFormat="1" ht="21.75" customHeight="1" x14ac:dyDescent="0.2">
      <c r="A9" s="221"/>
      <c r="B9" s="297"/>
      <c r="C9" s="297"/>
      <c r="D9" s="360">
        <f t="shared" si="1"/>
        <v>0</v>
      </c>
      <c r="E9" s="296"/>
      <c r="F9" s="374">
        <f t="shared" si="2"/>
        <v>0</v>
      </c>
      <c r="G9" s="379">
        <f t="shared" si="0"/>
        <v>0</v>
      </c>
      <c r="H9" s="385"/>
    </row>
    <row r="10" spans="1:11" s="81" customFormat="1" ht="21.75" customHeight="1" x14ac:dyDescent="0.2">
      <c r="A10" s="221"/>
      <c r="B10" s="297"/>
      <c r="C10" s="297"/>
      <c r="D10" s="360">
        <f t="shared" si="1"/>
        <v>0</v>
      </c>
      <c r="E10" s="296"/>
      <c r="F10" s="374">
        <f t="shared" si="2"/>
        <v>0</v>
      </c>
      <c r="G10" s="379">
        <f t="shared" si="0"/>
        <v>0</v>
      </c>
      <c r="H10" s="385"/>
    </row>
    <row r="11" spans="1:11" s="81" customFormat="1" ht="21.75" customHeight="1" x14ac:dyDescent="0.2">
      <c r="A11" s="221"/>
      <c r="B11" s="297"/>
      <c r="C11" s="297"/>
      <c r="D11" s="360">
        <f t="shared" si="1"/>
        <v>0</v>
      </c>
      <c r="E11" s="296"/>
      <c r="F11" s="374">
        <f t="shared" si="2"/>
        <v>0</v>
      </c>
      <c r="G11" s="379">
        <f t="shared" si="0"/>
        <v>0</v>
      </c>
      <c r="H11" s="385"/>
    </row>
    <row r="12" spans="1:11" s="81" customFormat="1" ht="21.75" customHeight="1" x14ac:dyDescent="0.2">
      <c r="A12" s="221"/>
      <c r="B12" s="297"/>
      <c r="C12" s="297"/>
      <c r="D12" s="360">
        <f t="shared" si="1"/>
        <v>0</v>
      </c>
      <c r="E12" s="296"/>
      <c r="F12" s="374">
        <f t="shared" si="2"/>
        <v>0</v>
      </c>
      <c r="G12" s="379">
        <f t="shared" si="0"/>
        <v>0</v>
      </c>
      <c r="H12" s="385"/>
    </row>
    <row r="13" spans="1:11" s="81" customFormat="1" ht="21.75" customHeight="1" x14ac:dyDescent="0.2">
      <c r="A13" s="221"/>
      <c r="B13" s="297"/>
      <c r="C13" s="297"/>
      <c r="D13" s="360">
        <f t="shared" si="1"/>
        <v>0</v>
      </c>
      <c r="E13" s="296"/>
      <c r="F13" s="374">
        <f t="shared" si="2"/>
        <v>0</v>
      </c>
      <c r="G13" s="379">
        <f t="shared" si="0"/>
        <v>0</v>
      </c>
      <c r="H13" s="385"/>
    </row>
    <row r="14" spans="1:11" s="81" customFormat="1" ht="21.75" customHeight="1" x14ac:dyDescent="0.2">
      <c r="A14" s="221"/>
      <c r="B14" s="297"/>
      <c r="C14" s="297"/>
      <c r="D14" s="360">
        <f t="shared" si="1"/>
        <v>0</v>
      </c>
      <c r="E14" s="296"/>
      <c r="F14" s="374">
        <f t="shared" si="2"/>
        <v>0</v>
      </c>
      <c r="G14" s="379">
        <f t="shared" si="0"/>
        <v>0</v>
      </c>
      <c r="H14" s="385"/>
    </row>
    <row r="15" spans="1:11" s="81" customFormat="1" ht="21.75" customHeight="1" x14ac:dyDescent="0.2">
      <c r="A15" s="221"/>
      <c r="B15" s="297"/>
      <c r="C15" s="297"/>
      <c r="D15" s="360">
        <f t="shared" si="1"/>
        <v>0</v>
      </c>
      <c r="E15" s="296"/>
      <c r="F15" s="374">
        <f t="shared" si="2"/>
        <v>0</v>
      </c>
      <c r="G15" s="379">
        <f t="shared" si="0"/>
        <v>0</v>
      </c>
      <c r="H15" s="385"/>
    </row>
    <row r="16" spans="1:11" s="81" customFormat="1" ht="21.75" customHeight="1" x14ac:dyDescent="0.2">
      <c r="A16" s="221"/>
      <c r="B16" s="297"/>
      <c r="C16" s="297"/>
      <c r="D16" s="360">
        <f t="shared" si="1"/>
        <v>0</v>
      </c>
      <c r="E16" s="296"/>
      <c r="F16" s="374">
        <f t="shared" si="2"/>
        <v>0</v>
      </c>
      <c r="G16" s="379">
        <f t="shared" si="0"/>
        <v>0</v>
      </c>
      <c r="H16" s="385"/>
    </row>
    <row r="17" spans="1:8" s="81" customFormat="1" ht="21.75" customHeight="1" x14ac:dyDescent="0.2">
      <c r="A17" s="221"/>
      <c r="B17" s="297"/>
      <c r="C17" s="297"/>
      <c r="D17" s="360">
        <f t="shared" si="1"/>
        <v>0</v>
      </c>
      <c r="E17" s="296"/>
      <c r="F17" s="374">
        <f t="shared" si="2"/>
        <v>0</v>
      </c>
      <c r="G17" s="379">
        <f t="shared" si="0"/>
        <v>0</v>
      </c>
      <c r="H17" s="385"/>
    </row>
    <row r="18" spans="1:8" s="81" customFormat="1" ht="21.75" customHeight="1" x14ac:dyDescent="0.2">
      <c r="A18" s="221"/>
      <c r="B18" s="297"/>
      <c r="C18" s="297"/>
      <c r="D18" s="360">
        <f t="shared" si="1"/>
        <v>0</v>
      </c>
      <c r="E18" s="296"/>
      <c r="F18" s="374">
        <f t="shared" si="2"/>
        <v>0</v>
      </c>
      <c r="G18" s="379">
        <f t="shared" si="0"/>
        <v>0</v>
      </c>
      <c r="H18" s="385"/>
    </row>
    <row r="19" spans="1:8" s="81" customFormat="1" ht="21.75" customHeight="1" x14ac:dyDescent="0.2">
      <c r="A19" s="221"/>
      <c r="B19" s="297"/>
      <c r="C19" s="297"/>
      <c r="D19" s="360">
        <f t="shared" si="1"/>
        <v>0</v>
      </c>
      <c r="E19" s="296"/>
      <c r="F19" s="374">
        <f t="shared" si="2"/>
        <v>0</v>
      </c>
      <c r="G19" s="379">
        <f t="shared" si="0"/>
        <v>0</v>
      </c>
      <c r="H19" s="385"/>
    </row>
    <row r="20" spans="1:8" s="81" customFormat="1" ht="21.75" customHeight="1" x14ac:dyDescent="0.2">
      <c r="A20" s="221"/>
      <c r="B20" s="297"/>
      <c r="C20" s="297"/>
      <c r="D20" s="360">
        <f t="shared" si="1"/>
        <v>0</v>
      </c>
      <c r="E20" s="296"/>
      <c r="F20" s="374">
        <f t="shared" si="2"/>
        <v>0</v>
      </c>
      <c r="G20" s="379">
        <f t="shared" si="0"/>
        <v>0</v>
      </c>
      <c r="H20" s="385"/>
    </row>
    <row r="21" spans="1:8" s="81" customFormat="1" ht="21.75" customHeight="1" x14ac:dyDescent="0.2">
      <c r="A21" s="221"/>
      <c r="B21" s="297"/>
      <c r="C21" s="297"/>
      <c r="D21" s="360">
        <f t="shared" si="1"/>
        <v>0</v>
      </c>
      <c r="E21" s="296"/>
      <c r="F21" s="374">
        <f t="shared" si="2"/>
        <v>0</v>
      </c>
      <c r="G21" s="379">
        <f t="shared" si="0"/>
        <v>0</v>
      </c>
      <c r="H21" s="385"/>
    </row>
    <row r="22" spans="1:8" s="81" customFormat="1" ht="21.75" customHeight="1" x14ac:dyDescent="0.2">
      <c r="A22" s="221"/>
      <c r="B22" s="297"/>
      <c r="C22" s="297"/>
      <c r="D22" s="360">
        <f t="shared" si="1"/>
        <v>0</v>
      </c>
      <c r="E22" s="296"/>
      <c r="F22" s="374">
        <f t="shared" si="2"/>
        <v>0</v>
      </c>
      <c r="G22" s="379">
        <f t="shared" si="0"/>
        <v>0</v>
      </c>
      <c r="H22" s="385"/>
    </row>
    <row r="23" spans="1:8" s="81" customFormat="1" ht="21.75" customHeight="1" x14ac:dyDescent="0.2">
      <c r="A23" s="221"/>
      <c r="B23" s="297"/>
      <c r="C23" s="297"/>
      <c r="D23" s="360">
        <f t="shared" si="1"/>
        <v>0</v>
      </c>
      <c r="E23" s="296"/>
      <c r="F23" s="374">
        <f t="shared" si="2"/>
        <v>0</v>
      </c>
      <c r="G23" s="379">
        <f t="shared" si="0"/>
        <v>0</v>
      </c>
      <c r="H23" s="385"/>
    </row>
    <row r="24" spans="1:8" s="81" customFormat="1" ht="21.75" customHeight="1" x14ac:dyDescent="0.2">
      <c r="A24" s="221"/>
      <c r="B24" s="297"/>
      <c r="C24" s="297"/>
      <c r="D24" s="360">
        <f t="shared" si="1"/>
        <v>0</v>
      </c>
      <c r="E24" s="296"/>
      <c r="F24" s="374">
        <f t="shared" si="2"/>
        <v>0</v>
      </c>
      <c r="G24" s="379">
        <f t="shared" si="0"/>
        <v>0</v>
      </c>
      <c r="H24" s="385"/>
    </row>
    <row r="25" spans="1:8" s="81" customFormat="1" ht="21.75" customHeight="1" x14ac:dyDescent="0.2">
      <c r="A25" s="221"/>
      <c r="B25" s="297"/>
      <c r="C25" s="297"/>
      <c r="D25" s="360">
        <f t="shared" si="1"/>
        <v>0</v>
      </c>
      <c r="E25" s="296"/>
      <c r="F25" s="374">
        <f t="shared" si="2"/>
        <v>0</v>
      </c>
      <c r="G25" s="379">
        <f t="shared" si="0"/>
        <v>0</v>
      </c>
      <c r="H25" s="385"/>
    </row>
    <row r="26" spans="1:8" s="81" customFormat="1" ht="21.75" customHeight="1" x14ac:dyDescent="0.2">
      <c r="A26" s="221"/>
      <c r="B26" s="297"/>
      <c r="C26" s="297"/>
      <c r="D26" s="360">
        <f t="shared" si="1"/>
        <v>0</v>
      </c>
      <c r="E26" s="296"/>
      <c r="F26" s="374">
        <f t="shared" si="2"/>
        <v>0</v>
      </c>
      <c r="G26" s="379">
        <f t="shared" si="0"/>
        <v>0</v>
      </c>
      <c r="H26" s="385"/>
    </row>
    <row r="27" spans="1:8" s="81" customFormat="1" ht="21.75" customHeight="1" thickBot="1" x14ac:dyDescent="0.25">
      <c r="A27" s="221"/>
      <c r="B27" s="297"/>
      <c r="C27" s="297"/>
      <c r="D27" s="360">
        <f t="shared" si="1"/>
        <v>0</v>
      </c>
      <c r="E27" s="296"/>
      <c r="F27" s="374">
        <f t="shared" si="2"/>
        <v>0</v>
      </c>
      <c r="G27" s="379">
        <f t="shared" si="0"/>
        <v>0</v>
      </c>
      <c r="H27" s="385"/>
    </row>
    <row r="28" spans="1:8" s="81" customFormat="1" ht="26.25" customHeight="1" thickBot="1" x14ac:dyDescent="0.25">
      <c r="A28" s="380" t="s">
        <v>25</v>
      </c>
      <c r="B28" s="381">
        <f>SUM(B7:B27)</f>
        <v>0</v>
      </c>
      <c r="C28" s="381">
        <f t="shared" ref="C28:H28" si="3">SUM(C7:C27)</f>
        <v>0</v>
      </c>
      <c r="D28" s="219">
        <f t="shared" si="3"/>
        <v>0</v>
      </c>
      <c r="E28" s="381">
        <f t="shared" si="3"/>
        <v>0</v>
      </c>
      <c r="F28" s="219">
        <f t="shared" si="3"/>
        <v>0</v>
      </c>
      <c r="G28" s="375">
        <f>SUM(G7:G27)</f>
        <v>0</v>
      </c>
      <c r="H28" s="388">
        <f t="shared" si="3"/>
        <v>0</v>
      </c>
    </row>
    <row r="30" spans="1:8" ht="12.75" customHeight="1" x14ac:dyDescent="0.2">
      <c r="B30" s="493" t="s">
        <v>292</v>
      </c>
      <c r="C30" s="493"/>
      <c r="D30" s="493"/>
      <c r="E30" s="493"/>
      <c r="F30" s="493"/>
      <c r="G30" s="493"/>
    </row>
    <row r="31" spans="1:8" x14ac:dyDescent="0.2">
      <c r="B31" s="493"/>
      <c r="C31" s="493"/>
      <c r="D31" s="493"/>
      <c r="E31" s="493"/>
      <c r="F31" s="493"/>
      <c r="G31" s="493"/>
    </row>
    <row r="32" spans="1:8" x14ac:dyDescent="0.2">
      <c r="B32" s="493"/>
      <c r="C32" s="493"/>
      <c r="D32" s="493"/>
      <c r="E32" s="493"/>
      <c r="F32" s="493"/>
      <c r="G32" s="493"/>
    </row>
  </sheetData>
  <sheetProtection algorithmName="SHA-512" hashValue="yGCxmtJS7pkICD2gfIwpwtQBVAH/H/bqOVKdZsR5kkmm6ZMWOM0LR9Y+y19g/veSCWyn6wp4BJL2MTvE052nxA==" saltValue="COpNEiYI02QViudqMRT3qg==" spinCount="100000" sheet="1" formatCells="0" formatColumns="0" formatRows="0"/>
  <mergeCells count="12">
    <mergeCell ref="H5:H6"/>
    <mergeCell ref="A1:H1"/>
    <mergeCell ref="B2:H2"/>
    <mergeCell ref="B30:G32"/>
    <mergeCell ref="A5:A6"/>
    <mergeCell ref="E5:E6"/>
    <mergeCell ref="F5:F6"/>
    <mergeCell ref="D5:D6"/>
    <mergeCell ref="G5:G6"/>
    <mergeCell ref="B5:C5"/>
    <mergeCell ref="B4:D4"/>
    <mergeCell ref="E4:F4"/>
  </mergeCells>
  <printOptions horizontalCentered="1"/>
  <pageMargins left="0.70866141732283472" right="0.70866141732283472" top="1.1811023622047245" bottom="0.78740157480314965" header="0.31496062992125984" footer="0.31496062992125984"/>
  <pageSetup paperSize="9" scale="51" orientation="landscape" r:id="rId1"/>
  <headerFooter scaleWithDoc="0">
    <oddHeader>&amp;C&amp;"Arial,Fett"&amp;12Antrag auf Gewährung von Leistungen 
gemäß DTFinVO 2024
des SMWA vom 13. Juni 2024</oddHeader>
    <oddFooter>&amp;CSeite &amp;P von &amp;N&amp;R&amp;K01+041Formularstand: 30.01.2026</oddFooter>
  </headerFooter>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pageSetUpPr fitToPage="1"/>
  </sheetPr>
  <dimension ref="A1:I27"/>
  <sheetViews>
    <sheetView zoomScale="90" zoomScaleNormal="90" workbookViewId="0">
      <selection sqref="A1:F1"/>
    </sheetView>
  </sheetViews>
  <sheetFormatPr baseColWidth="10" defaultColWidth="11.42578125" defaultRowHeight="12.75" x14ac:dyDescent="0.2"/>
  <cols>
    <col min="1" max="1" width="37.28515625" style="5" customWidth="1"/>
    <col min="2" max="2" width="38.28515625" style="5" customWidth="1"/>
    <col min="3" max="3" width="31.5703125" style="5" customWidth="1"/>
    <col min="4" max="6" width="23.42578125" style="5" customWidth="1"/>
    <col min="7" max="16384" width="11.42578125" style="5"/>
  </cols>
  <sheetData>
    <row r="1" spans="1:9" ht="60" customHeight="1" thickBot="1" x14ac:dyDescent="0.25">
      <c r="A1" s="509" t="s">
        <v>180</v>
      </c>
      <c r="B1" s="510"/>
      <c r="C1" s="510"/>
      <c r="D1" s="510"/>
      <c r="E1" s="510"/>
      <c r="F1" s="511"/>
    </row>
    <row r="2" spans="1:9" s="8" customFormat="1" ht="20.25" customHeight="1" thickBot="1" x14ac:dyDescent="0.25">
      <c r="A2" s="359" t="s">
        <v>35</v>
      </c>
      <c r="B2" s="512"/>
      <c r="C2" s="512"/>
      <c r="D2" s="512"/>
      <c r="E2" s="512"/>
      <c r="F2" s="513"/>
    </row>
    <row r="3" spans="1:9" ht="21.75" customHeight="1" thickBot="1" x14ac:dyDescent="0.25">
      <c r="A3"/>
      <c r="B3" s="363" t="s">
        <v>226</v>
      </c>
      <c r="C3"/>
      <c r="D3"/>
      <c r="E3"/>
      <c r="F3"/>
      <c r="I3" s="266"/>
    </row>
    <row r="4" spans="1:9" ht="42" customHeight="1" x14ac:dyDescent="0.2">
      <c r="A4" s="504" t="s">
        <v>37</v>
      </c>
      <c r="B4" s="496" t="s">
        <v>39</v>
      </c>
      <c r="C4" s="507" t="s">
        <v>158</v>
      </c>
      <c r="D4" s="364" t="s">
        <v>38</v>
      </c>
      <c r="E4" s="365" t="s">
        <v>96</v>
      </c>
      <c r="F4" s="366" t="s">
        <v>97</v>
      </c>
    </row>
    <row r="5" spans="1:9" ht="42" customHeight="1" thickBot="1" x14ac:dyDescent="0.25">
      <c r="A5" s="505"/>
      <c r="B5" s="506"/>
      <c r="C5" s="508"/>
      <c r="D5" s="367" t="s">
        <v>253</v>
      </c>
      <c r="E5" s="368" t="s">
        <v>253</v>
      </c>
      <c r="F5" s="369" t="s">
        <v>253</v>
      </c>
    </row>
    <row r="6" spans="1:9" s="81" customFormat="1" ht="21.75" customHeight="1" x14ac:dyDescent="0.2">
      <c r="A6" s="221"/>
      <c r="B6" s="222"/>
      <c r="C6" s="223"/>
      <c r="D6" s="224"/>
      <c r="E6" s="224"/>
      <c r="F6" s="370">
        <f>D6-E6</f>
        <v>0</v>
      </c>
    </row>
    <row r="7" spans="1:9" s="81" customFormat="1" ht="21.75" customHeight="1" x14ac:dyDescent="0.2">
      <c r="A7" s="221"/>
      <c r="B7" s="222"/>
      <c r="C7" s="223"/>
      <c r="D7" s="332"/>
      <c r="E7" s="333"/>
      <c r="F7" s="371">
        <f t="shared" ref="F7:F26" si="0">D7-E7</f>
        <v>0</v>
      </c>
    </row>
    <row r="8" spans="1:9" s="81" customFormat="1" ht="21.75" customHeight="1" x14ac:dyDescent="0.2">
      <c r="A8" s="221"/>
      <c r="B8" s="222"/>
      <c r="C8" s="223"/>
      <c r="D8" s="225"/>
      <c r="E8" s="224"/>
      <c r="F8" s="371">
        <f t="shared" si="0"/>
        <v>0</v>
      </c>
    </row>
    <row r="9" spans="1:9" s="81" customFormat="1" ht="21.75" customHeight="1" x14ac:dyDescent="0.2">
      <c r="A9" s="221"/>
      <c r="B9" s="222"/>
      <c r="C9" s="223"/>
      <c r="D9" s="225"/>
      <c r="E9" s="225"/>
      <c r="F9" s="371">
        <f t="shared" si="0"/>
        <v>0</v>
      </c>
    </row>
    <row r="10" spans="1:9" s="81" customFormat="1" ht="21.75" customHeight="1" x14ac:dyDescent="0.2">
      <c r="A10" s="221"/>
      <c r="B10" s="222"/>
      <c r="C10" s="223"/>
      <c r="D10" s="225"/>
      <c r="E10" s="225"/>
      <c r="F10" s="226">
        <f t="shared" si="0"/>
        <v>0</v>
      </c>
    </row>
    <row r="11" spans="1:9" s="81" customFormat="1" ht="21.75" customHeight="1" x14ac:dyDescent="0.2">
      <c r="A11" s="221"/>
      <c r="B11" s="222"/>
      <c r="C11" s="223"/>
      <c r="D11" s="225"/>
      <c r="E11" s="225"/>
      <c r="F11" s="226">
        <f t="shared" si="0"/>
        <v>0</v>
      </c>
    </row>
    <row r="12" spans="1:9" s="81" customFormat="1" ht="21.75" customHeight="1" x14ac:dyDescent="0.2">
      <c r="A12" s="221"/>
      <c r="B12" s="222"/>
      <c r="C12" s="223"/>
      <c r="D12" s="225"/>
      <c r="E12" s="225"/>
      <c r="F12" s="226">
        <f t="shared" si="0"/>
        <v>0</v>
      </c>
    </row>
    <row r="13" spans="1:9" s="81" customFormat="1" ht="21.75" customHeight="1" x14ac:dyDescent="0.2">
      <c r="A13" s="221"/>
      <c r="B13" s="222"/>
      <c r="C13" s="223"/>
      <c r="D13" s="225"/>
      <c r="E13" s="225"/>
      <c r="F13" s="226">
        <f t="shared" si="0"/>
        <v>0</v>
      </c>
    </row>
    <row r="14" spans="1:9" s="81" customFormat="1" ht="21.75" customHeight="1" x14ac:dyDescent="0.2">
      <c r="A14" s="221"/>
      <c r="B14" s="222"/>
      <c r="C14" s="223"/>
      <c r="D14" s="225"/>
      <c r="E14" s="225"/>
      <c r="F14" s="226">
        <f t="shared" si="0"/>
        <v>0</v>
      </c>
    </row>
    <row r="15" spans="1:9" s="81" customFormat="1" ht="21.75" customHeight="1" x14ac:dyDescent="0.2">
      <c r="A15" s="221"/>
      <c r="B15" s="222"/>
      <c r="C15" s="223"/>
      <c r="D15" s="225"/>
      <c r="E15" s="225"/>
      <c r="F15" s="226">
        <f t="shared" si="0"/>
        <v>0</v>
      </c>
    </row>
    <row r="16" spans="1:9" s="81" customFormat="1" ht="21.75" customHeight="1" x14ac:dyDescent="0.2">
      <c r="A16" s="221"/>
      <c r="B16" s="222"/>
      <c r="C16" s="223"/>
      <c r="D16" s="225"/>
      <c r="E16" s="225"/>
      <c r="F16" s="226">
        <f t="shared" si="0"/>
        <v>0</v>
      </c>
    </row>
    <row r="17" spans="1:6" s="81" customFormat="1" ht="21.75" customHeight="1" x14ac:dyDescent="0.2">
      <c r="A17" s="221"/>
      <c r="B17" s="222"/>
      <c r="C17" s="223"/>
      <c r="D17" s="225"/>
      <c r="E17" s="225"/>
      <c r="F17" s="226">
        <f t="shared" si="0"/>
        <v>0</v>
      </c>
    </row>
    <row r="18" spans="1:6" s="81" customFormat="1" ht="21.75" customHeight="1" x14ac:dyDescent="0.2">
      <c r="A18" s="221"/>
      <c r="B18" s="222"/>
      <c r="C18" s="223"/>
      <c r="D18" s="225"/>
      <c r="E18" s="225"/>
      <c r="F18" s="226">
        <f t="shared" si="0"/>
        <v>0</v>
      </c>
    </row>
    <row r="19" spans="1:6" s="81" customFormat="1" ht="21.75" customHeight="1" x14ac:dyDescent="0.2">
      <c r="A19" s="221"/>
      <c r="B19" s="222"/>
      <c r="C19" s="223"/>
      <c r="D19" s="225"/>
      <c r="E19" s="225"/>
      <c r="F19" s="226">
        <f t="shared" si="0"/>
        <v>0</v>
      </c>
    </row>
    <row r="20" spans="1:6" s="81" customFormat="1" ht="21.75" customHeight="1" x14ac:dyDescent="0.2">
      <c r="A20" s="221"/>
      <c r="B20" s="222"/>
      <c r="C20" s="223"/>
      <c r="D20" s="225"/>
      <c r="E20" s="225"/>
      <c r="F20" s="226">
        <f t="shared" si="0"/>
        <v>0</v>
      </c>
    </row>
    <row r="21" spans="1:6" s="81" customFormat="1" ht="21.75" customHeight="1" x14ac:dyDescent="0.2">
      <c r="A21" s="221"/>
      <c r="B21" s="222"/>
      <c r="C21" s="223"/>
      <c r="D21" s="225"/>
      <c r="E21" s="225"/>
      <c r="F21" s="226">
        <f t="shared" si="0"/>
        <v>0</v>
      </c>
    </row>
    <row r="22" spans="1:6" s="81" customFormat="1" ht="21.75" customHeight="1" x14ac:dyDescent="0.2">
      <c r="A22" s="221"/>
      <c r="B22" s="222"/>
      <c r="C22" s="223"/>
      <c r="D22" s="225"/>
      <c r="E22" s="225"/>
      <c r="F22" s="226">
        <f t="shared" si="0"/>
        <v>0</v>
      </c>
    </row>
    <row r="23" spans="1:6" s="81" customFormat="1" ht="21.75" customHeight="1" x14ac:dyDescent="0.2">
      <c r="A23" s="221"/>
      <c r="B23" s="222"/>
      <c r="C23" s="223"/>
      <c r="D23" s="225"/>
      <c r="E23" s="225"/>
      <c r="F23" s="226">
        <f t="shared" si="0"/>
        <v>0</v>
      </c>
    </row>
    <row r="24" spans="1:6" s="81" customFormat="1" ht="21.75" customHeight="1" x14ac:dyDescent="0.2">
      <c r="A24" s="221"/>
      <c r="B24" s="222"/>
      <c r="C24" s="223"/>
      <c r="D24" s="225"/>
      <c r="E24" s="225"/>
      <c r="F24" s="226">
        <f t="shared" si="0"/>
        <v>0</v>
      </c>
    </row>
    <row r="25" spans="1:6" s="81" customFormat="1" ht="21.75" customHeight="1" x14ac:dyDescent="0.2">
      <c r="A25" s="221"/>
      <c r="B25" s="222"/>
      <c r="C25" s="223"/>
      <c r="D25" s="225"/>
      <c r="E25" s="225"/>
      <c r="F25" s="226">
        <f t="shared" si="0"/>
        <v>0</v>
      </c>
    </row>
    <row r="26" spans="1:6" s="81" customFormat="1" ht="21.75" customHeight="1" thickBot="1" x14ac:dyDescent="0.25">
      <c r="A26" s="227"/>
      <c r="B26" s="228"/>
      <c r="C26" s="229"/>
      <c r="D26" s="230"/>
      <c r="E26" s="230"/>
      <c r="F26" s="231">
        <f t="shared" si="0"/>
        <v>0</v>
      </c>
    </row>
    <row r="27" spans="1:6" s="81" customFormat="1" ht="26.25" customHeight="1" thickBot="1" x14ac:dyDescent="0.25">
      <c r="A27" s="361" t="s">
        <v>25</v>
      </c>
      <c r="B27" s="362"/>
      <c r="C27" s="362"/>
      <c r="D27" s="219">
        <f>SUM(D6:D26)</f>
        <v>0</v>
      </c>
      <c r="E27" s="220">
        <f>SUM(E6:E26)</f>
        <v>0</v>
      </c>
      <c r="F27" s="376">
        <f t="shared" ref="F27" si="1">SUM(F6:F26)</f>
        <v>0</v>
      </c>
    </row>
  </sheetData>
  <sheetProtection algorithmName="SHA-512" hashValue="ylGUtoGPqrhH/kG76G5ZoiIbD335rF225IfzKG0G63NrCI9JJj+VB///usmzRd9UGkNQHNSF/LmyTEGbSqNS4A==" saltValue="kB7pC1fiS6s5eNg4FGd9oQ==" spinCount="100000" sheet="1" formatCells="0" formatColumns="0" formatRows="0"/>
  <mergeCells count="5">
    <mergeCell ref="A4:A5"/>
    <mergeCell ref="B4:B5"/>
    <mergeCell ref="C4:C5"/>
    <mergeCell ref="A1:F1"/>
    <mergeCell ref="B2:F2"/>
  </mergeCells>
  <printOptions horizontalCentered="1"/>
  <pageMargins left="0.70866141732283472" right="0.70866141732283472" top="1.1811023622047245" bottom="0.78740157480314965" header="0.31496062992125984" footer="0.31496062992125984"/>
  <pageSetup paperSize="9" scale="62" orientation="landscape" r:id="rId1"/>
  <headerFooter scaleWithDoc="0">
    <oddHeader>&amp;C&amp;"Arial,Fett"&amp;12Antrag auf Gewährung von Leistungen 
gemäß DTFinVO 2024
des SMWA vom 13. Juni 2024</oddHeader>
    <oddFooter>&amp;CSeite &amp;P von &amp;N&amp;R&amp;K01+041Formularstand: 30.01.2026</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pageSetUpPr fitToPage="1"/>
  </sheetPr>
  <dimension ref="A1:G73"/>
  <sheetViews>
    <sheetView tabSelected="1" topLeftCell="A8" zoomScale="90" zoomScaleNormal="90" zoomScaleSheetLayoutView="100" workbookViewId="0">
      <selection activeCell="D18" sqref="D18"/>
    </sheetView>
  </sheetViews>
  <sheetFormatPr baseColWidth="10" defaultColWidth="11.42578125" defaultRowHeight="12.75" x14ac:dyDescent="0.2"/>
  <cols>
    <col min="1" max="1" width="12.140625" style="5" customWidth="1"/>
    <col min="2" max="2" width="101.7109375" style="5" customWidth="1"/>
    <col min="3" max="3" width="6.7109375" style="61" bestFit="1" customWidth="1"/>
    <col min="4" max="4" width="23.140625" style="61" customWidth="1"/>
    <col min="5" max="5" width="80.7109375" style="5" customWidth="1"/>
    <col min="6" max="6" width="34.42578125" style="5" customWidth="1"/>
    <col min="7" max="16384" width="11.42578125" style="5"/>
  </cols>
  <sheetData>
    <row r="1" spans="1:7" s="8" customFormat="1" ht="30" customHeight="1" thickBot="1" x14ac:dyDescent="0.25">
      <c r="A1" s="421" t="s">
        <v>299</v>
      </c>
      <c r="B1" s="422"/>
      <c r="C1" s="422"/>
      <c r="D1" s="423"/>
      <c r="F1" s="57"/>
      <c r="G1" s="57"/>
    </row>
    <row r="2" spans="1:7" s="8" customFormat="1" ht="21" customHeight="1" thickBot="1" x14ac:dyDescent="0.25">
      <c r="A2" s="63" t="s">
        <v>35</v>
      </c>
      <c r="B2" s="424"/>
      <c r="C2" s="425"/>
      <c r="D2" s="426"/>
    </row>
    <row r="3" spans="1:7" ht="25.5" x14ac:dyDescent="0.2">
      <c r="A3" s="196" t="s">
        <v>1</v>
      </c>
      <c r="B3" s="197" t="s">
        <v>0</v>
      </c>
      <c r="C3" s="255" t="s">
        <v>9</v>
      </c>
      <c r="D3" s="233" t="s">
        <v>258</v>
      </c>
      <c r="E3" s="139" t="s">
        <v>149</v>
      </c>
    </row>
    <row r="4" spans="1:7" ht="38.25" x14ac:dyDescent="0.2">
      <c r="A4" s="46">
        <v>1</v>
      </c>
      <c r="B4" s="176" t="s">
        <v>267</v>
      </c>
      <c r="C4" s="256"/>
      <c r="D4" s="234"/>
      <c r="E4" s="175" t="s">
        <v>238</v>
      </c>
      <c r="F4" s="91"/>
      <c r="G4" s="91"/>
    </row>
    <row r="5" spans="1:7" ht="20.25" customHeight="1" x14ac:dyDescent="0.2">
      <c r="A5" s="18">
        <v>11</v>
      </c>
      <c r="B5" s="162" t="s">
        <v>266</v>
      </c>
      <c r="C5" s="26" t="s">
        <v>10</v>
      </c>
      <c r="D5" s="235">
        <f>SUM('Anl1.1.1_Fahrgeldeinnahmen'!O17,'Anl1.1.2_Fahrgeldeinnahmen'!O9,'Anl1.1.3_Fahrgeldeinnahmen'!O9,'Anl1.1.4_Fahrgeldeinnahmen'!O75)</f>
        <v>0</v>
      </c>
      <c r="E5" s="81" t="s">
        <v>150</v>
      </c>
      <c r="F5" s="91"/>
      <c r="G5" s="91"/>
    </row>
    <row r="6" spans="1:7" ht="20.25" customHeight="1" x14ac:dyDescent="0.2">
      <c r="A6" s="18">
        <v>12</v>
      </c>
      <c r="B6" s="162" t="s">
        <v>239</v>
      </c>
      <c r="C6" s="26" t="s">
        <v>10</v>
      </c>
      <c r="D6" s="235">
        <f>SUM('Anl1.1.1_Fahrgeldeinnahmen'!O18,'Anl1.1.2_Fahrgeldeinnahmen'!O10,'Anl1.1.3_Fahrgeldeinnahmen'!O10,'Anl1.1.4_Fahrgeldeinnahmen'!O76)</f>
        <v>0</v>
      </c>
      <c r="E6" s="81" t="s">
        <v>150</v>
      </c>
      <c r="F6" s="91"/>
      <c r="G6" s="91"/>
    </row>
    <row r="7" spans="1:7" ht="20.25" customHeight="1" x14ac:dyDescent="0.2">
      <c r="A7" s="177">
        <v>13</v>
      </c>
      <c r="B7" s="178" t="s">
        <v>272</v>
      </c>
      <c r="C7" s="256"/>
      <c r="D7" s="234"/>
      <c r="E7" s="341"/>
    </row>
    <row r="8" spans="1:7" ht="20.25" customHeight="1" x14ac:dyDescent="0.2">
      <c r="A8" s="177">
        <v>131</v>
      </c>
      <c r="B8" s="179" t="s">
        <v>198</v>
      </c>
      <c r="C8" s="257"/>
      <c r="D8" s="236"/>
      <c r="E8" s="81"/>
    </row>
    <row r="9" spans="1:7" ht="25.5" x14ac:dyDescent="0.2">
      <c r="A9" s="18">
        <v>132</v>
      </c>
      <c r="B9" s="163" t="s">
        <v>199</v>
      </c>
      <c r="C9" s="26" t="s">
        <v>152</v>
      </c>
      <c r="D9" s="298"/>
      <c r="E9" s="337" t="s">
        <v>237</v>
      </c>
    </row>
    <row r="10" spans="1:7" ht="25.5" x14ac:dyDescent="0.2">
      <c r="A10" s="18">
        <v>133</v>
      </c>
      <c r="B10" s="163" t="s">
        <v>200</v>
      </c>
      <c r="C10" s="26" t="s">
        <v>152</v>
      </c>
      <c r="D10" s="298"/>
      <c r="E10" s="337" t="s">
        <v>237</v>
      </c>
    </row>
    <row r="11" spans="1:7" ht="20.25" customHeight="1" x14ac:dyDescent="0.2">
      <c r="A11" s="177">
        <v>134</v>
      </c>
      <c r="B11" s="179" t="s">
        <v>240</v>
      </c>
      <c r="C11" s="257"/>
      <c r="D11" s="237"/>
      <c r="E11" s="81"/>
    </row>
    <row r="12" spans="1:7" ht="25.5" x14ac:dyDescent="0.2">
      <c r="A12" s="18">
        <v>135</v>
      </c>
      <c r="B12" s="163" t="s">
        <v>199</v>
      </c>
      <c r="C12" s="26" t="s">
        <v>152</v>
      </c>
      <c r="D12" s="298"/>
      <c r="E12" s="337" t="s">
        <v>237</v>
      </c>
    </row>
    <row r="13" spans="1:7" ht="25.5" x14ac:dyDescent="0.2">
      <c r="A13" s="18">
        <v>136</v>
      </c>
      <c r="B13" s="163" t="s">
        <v>200</v>
      </c>
      <c r="C13" s="26" t="s">
        <v>152</v>
      </c>
      <c r="D13" s="298"/>
      <c r="E13" s="337" t="s">
        <v>237</v>
      </c>
    </row>
    <row r="14" spans="1:7" ht="20.25" customHeight="1" x14ac:dyDescent="0.2">
      <c r="A14" s="18">
        <v>137</v>
      </c>
      <c r="B14" s="162" t="s">
        <v>151</v>
      </c>
      <c r="C14" s="26" t="s">
        <v>11</v>
      </c>
      <c r="D14" s="238">
        <f>IF((D9+D10)&gt;0,(D12+D13)/(D10+D9)-1,0)</f>
        <v>0</v>
      </c>
      <c r="E14" s="335" t="s">
        <v>235</v>
      </c>
    </row>
    <row r="15" spans="1:7" ht="20.25" customHeight="1" x14ac:dyDescent="0.2">
      <c r="A15" s="18">
        <v>138</v>
      </c>
      <c r="B15" s="162" t="s">
        <v>201</v>
      </c>
      <c r="C15" s="26" t="s">
        <v>11</v>
      </c>
      <c r="D15" s="382">
        <f>D14*0.3</f>
        <v>0</v>
      </c>
      <c r="E15" s="335" t="s">
        <v>235</v>
      </c>
    </row>
    <row r="16" spans="1:7" ht="20.25" customHeight="1" x14ac:dyDescent="0.2">
      <c r="A16" s="334" t="s">
        <v>233</v>
      </c>
      <c r="B16" s="180" t="s">
        <v>270</v>
      </c>
      <c r="C16" s="172" t="s">
        <v>10</v>
      </c>
      <c r="D16" s="239">
        <f>IF(D17&gt;0,0,D6+D15*D6)</f>
        <v>0</v>
      </c>
      <c r="E16" s="335" t="s">
        <v>235</v>
      </c>
    </row>
    <row r="17" spans="1:7" ht="25.5" x14ac:dyDescent="0.2">
      <c r="A17" s="334" t="s">
        <v>234</v>
      </c>
      <c r="B17" s="180" t="s">
        <v>271</v>
      </c>
      <c r="C17" s="172" t="s">
        <v>10</v>
      </c>
      <c r="D17" s="299"/>
      <c r="E17" s="336" t="s">
        <v>236</v>
      </c>
    </row>
    <row r="18" spans="1:7" ht="20.25" customHeight="1" x14ac:dyDescent="0.2">
      <c r="A18" s="181">
        <v>14</v>
      </c>
      <c r="B18" s="272" t="s">
        <v>241</v>
      </c>
      <c r="C18" s="273" t="s">
        <v>10</v>
      </c>
      <c r="D18" s="274">
        <f>IF(D17&lt;&gt;"",D17*2.6%,D16*2.6%)</f>
        <v>0</v>
      </c>
      <c r="E18" s="271"/>
    </row>
    <row r="19" spans="1:7" ht="20.25" customHeight="1" x14ac:dyDescent="0.2">
      <c r="A19" s="181">
        <v>15</v>
      </c>
      <c r="B19" s="180" t="s">
        <v>242</v>
      </c>
      <c r="C19" s="172" t="s">
        <v>10</v>
      </c>
      <c r="D19" s="239">
        <f>SUM(MAX(D16,D17),D18)</f>
        <v>0</v>
      </c>
      <c r="E19" s="81"/>
    </row>
    <row r="20" spans="1:7" ht="20.25" customHeight="1" x14ac:dyDescent="0.2">
      <c r="A20" s="18">
        <v>16</v>
      </c>
      <c r="B20" s="162" t="s">
        <v>243</v>
      </c>
      <c r="C20" s="26" t="s">
        <v>10</v>
      </c>
      <c r="D20" s="235">
        <f>SUM('Anl1.1.1_Fahrgeldeinnahmen'!O19,'Anl1.1.2_Fahrgeldeinnahmen'!O11,'Anl1.1.3_Fahrgeldeinnahmen'!O11,'Anl1.1.4_Fahrgeldeinnahmen'!O77)</f>
        <v>0</v>
      </c>
      <c r="E20" s="81" t="s">
        <v>150</v>
      </c>
      <c r="F20" s="91"/>
      <c r="G20" s="91"/>
    </row>
    <row r="21" spans="1:7" ht="20.25" customHeight="1" x14ac:dyDescent="0.2">
      <c r="A21" s="40">
        <v>17</v>
      </c>
      <c r="B21" s="164" t="s">
        <v>255</v>
      </c>
      <c r="C21" s="42" t="s">
        <v>10</v>
      </c>
      <c r="D21" s="240">
        <f>D19-D20</f>
        <v>0</v>
      </c>
      <c r="E21" s="81"/>
    </row>
    <row r="22" spans="1:7" ht="9" customHeight="1" x14ac:dyDescent="0.2">
      <c r="A22" s="183"/>
      <c r="B22" s="184"/>
      <c r="C22" s="258"/>
      <c r="D22" s="241"/>
      <c r="E22" s="81"/>
    </row>
    <row r="23" spans="1:7" ht="20.25" customHeight="1" x14ac:dyDescent="0.2">
      <c r="A23" s="46">
        <v>2</v>
      </c>
      <c r="B23" s="182" t="s">
        <v>244</v>
      </c>
      <c r="C23" s="256"/>
      <c r="D23" s="234"/>
      <c r="E23" s="81"/>
    </row>
    <row r="24" spans="1:7" ht="20.25" customHeight="1" x14ac:dyDescent="0.2">
      <c r="A24" s="18">
        <v>21</v>
      </c>
      <c r="B24" s="162" t="s">
        <v>30</v>
      </c>
      <c r="C24" s="26" t="s">
        <v>11</v>
      </c>
      <c r="D24" s="383" t="s">
        <v>286</v>
      </c>
      <c r="E24" s="81"/>
    </row>
    <row r="25" spans="1:7" ht="20.25" customHeight="1" x14ac:dyDescent="0.2">
      <c r="A25" s="18">
        <v>22</v>
      </c>
      <c r="B25" s="162" t="s">
        <v>29</v>
      </c>
      <c r="C25" s="26" t="s">
        <v>11</v>
      </c>
      <c r="D25" s="383" t="s">
        <v>286</v>
      </c>
      <c r="E25" s="81"/>
    </row>
    <row r="26" spans="1:7" ht="20.25" customHeight="1" x14ac:dyDescent="0.2">
      <c r="A26" s="18">
        <v>23</v>
      </c>
      <c r="B26" s="162" t="s">
        <v>245</v>
      </c>
      <c r="C26" s="26" t="s">
        <v>11</v>
      </c>
      <c r="D26" s="384"/>
      <c r="E26" s="81" t="s">
        <v>148</v>
      </c>
    </row>
    <row r="27" spans="1:7" ht="20.25" customHeight="1" x14ac:dyDescent="0.2">
      <c r="A27" s="18">
        <v>24</v>
      </c>
      <c r="B27" s="162" t="s">
        <v>294</v>
      </c>
      <c r="C27" s="26" t="s">
        <v>11</v>
      </c>
      <c r="D27" s="384"/>
      <c r="E27" s="81" t="s">
        <v>148</v>
      </c>
    </row>
    <row r="28" spans="1:7" ht="33" customHeight="1" x14ac:dyDescent="0.2">
      <c r="A28" s="18">
        <v>25</v>
      </c>
      <c r="B28" s="161" t="s">
        <v>295</v>
      </c>
      <c r="C28" s="26" t="s">
        <v>10</v>
      </c>
      <c r="D28" s="299"/>
      <c r="E28" s="81" t="s">
        <v>148</v>
      </c>
      <c r="F28" s="174"/>
    </row>
    <row r="29" spans="1:7" ht="33" customHeight="1" x14ac:dyDescent="0.2">
      <c r="A29" s="18">
        <v>26</v>
      </c>
      <c r="B29" s="161" t="s">
        <v>296</v>
      </c>
      <c r="C29" s="26" t="s">
        <v>10</v>
      </c>
      <c r="D29" s="299"/>
      <c r="E29" s="81" t="s">
        <v>148</v>
      </c>
    </row>
    <row r="30" spans="1:7" ht="20.25" customHeight="1" x14ac:dyDescent="0.2">
      <c r="A30" s="40">
        <v>27</v>
      </c>
      <c r="B30" s="164" t="s">
        <v>155</v>
      </c>
      <c r="C30" s="42" t="s">
        <v>10</v>
      </c>
      <c r="D30" s="242">
        <f t="shared" ref="D30" si="0">D28-D29</f>
        <v>0</v>
      </c>
      <c r="E30" s="81"/>
    </row>
    <row r="31" spans="1:7" ht="9" customHeight="1" x14ac:dyDescent="0.2">
      <c r="A31" s="183"/>
      <c r="B31" s="185"/>
      <c r="C31" s="258"/>
      <c r="D31" s="241"/>
      <c r="E31" s="81"/>
    </row>
    <row r="32" spans="1:7" ht="33" customHeight="1" x14ac:dyDescent="0.2">
      <c r="A32" s="186">
        <v>3</v>
      </c>
      <c r="B32" s="187" t="s">
        <v>246</v>
      </c>
      <c r="C32" s="259"/>
      <c r="D32" s="243"/>
      <c r="E32" s="81"/>
    </row>
    <row r="33" spans="1:6" ht="38.25" customHeight="1" x14ac:dyDescent="0.2">
      <c r="A33" s="15">
        <v>31</v>
      </c>
      <c r="B33" s="165" t="s">
        <v>259</v>
      </c>
      <c r="C33" s="32" t="s">
        <v>10</v>
      </c>
      <c r="D33" s="244">
        <f>'Anl1.3_allgVorschrift'!P16</f>
        <v>0</v>
      </c>
      <c r="E33" s="81" t="s">
        <v>186</v>
      </c>
    </row>
    <row r="34" spans="1:6" ht="38.25" customHeight="1" x14ac:dyDescent="0.2">
      <c r="A34" s="15">
        <v>32</v>
      </c>
      <c r="B34" s="165" t="s">
        <v>260</v>
      </c>
      <c r="C34" s="32" t="s">
        <v>10</v>
      </c>
      <c r="D34" s="244">
        <f>'Anl1.3_allgVorschrift'!P17</f>
        <v>0</v>
      </c>
      <c r="E34" s="81" t="s">
        <v>186</v>
      </c>
    </row>
    <row r="35" spans="1:6" ht="20.25" customHeight="1" x14ac:dyDescent="0.2">
      <c r="A35" s="43">
        <v>33</v>
      </c>
      <c r="B35" s="164" t="s">
        <v>4</v>
      </c>
      <c r="C35" s="45" t="s">
        <v>10</v>
      </c>
      <c r="D35" s="245">
        <f t="shared" ref="D35" si="1">D33-D34</f>
        <v>0</v>
      </c>
      <c r="E35" s="81" t="s">
        <v>186</v>
      </c>
    </row>
    <row r="36" spans="1:6" ht="32.25" customHeight="1" x14ac:dyDescent="0.2">
      <c r="A36" s="188">
        <v>4</v>
      </c>
      <c r="B36" s="176" t="s">
        <v>167</v>
      </c>
      <c r="C36" s="260"/>
      <c r="D36" s="246"/>
      <c r="E36" s="81"/>
    </row>
    <row r="37" spans="1:6" ht="20.25" customHeight="1" x14ac:dyDescent="0.2">
      <c r="A37" s="15">
        <v>41</v>
      </c>
      <c r="B37" s="165" t="s">
        <v>168</v>
      </c>
      <c r="C37" s="32" t="s">
        <v>10</v>
      </c>
      <c r="D37" s="244">
        <f>IF('Anl1.4.1_BT_Gk'!D16&lt;&gt;0,'Anl1.4.1_BT_Gk'!D16,IF('Anl1.4.2_BT_SPNV_AT'!D17&lt;&gt;0,'Anl1.4.2_BT_SPNV_AT'!D17,IF('Anl1.4.3_BT_VU'!D11&lt;&gt;0,'Anl1.4.3_BT_VU'!D11,0)))</f>
        <v>0</v>
      </c>
      <c r="E37" s="427" t="s">
        <v>269</v>
      </c>
      <c r="F37" s="428"/>
    </row>
    <row r="38" spans="1:6" ht="20.25" customHeight="1" x14ac:dyDescent="0.2">
      <c r="A38" s="15">
        <v>42</v>
      </c>
      <c r="B38" s="165" t="s">
        <v>169</v>
      </c>
      <c r="C38" s="32" t="s">
        <v>10</v>
      </c>
      <c r="D38" s="244">
        <f>IF('Anl1.4.1_BT_Gk'!D25&lt;&gt;0,'Anl1.4.1_BT_Gk'!D25,IF('Anl1.4.2_BT_SPNV_AT'!D26&lt;&gt;0,'Anl1.4.2_BT_SPNV_AT'!D26,IF('Anl1.4.3_BT_VU'!D19&lt;&gt;0,'Anl1.4.3_BT_VU'!D19,0)))</f>
        <v>0</v>
      </c>
      <c r="E38" s="427"/>
      <c r="F38" s="428"/>
    </row>
    <row r="39" spans="1:6" ht="20.25" customHeight="1" x14ac:dyDescent="0.2">
      <c r="A39" s="43">
        <v>43</v>
      </c>
      <c r="B39" s="164" t="s">
        <v>170</v>
      </c>
      <c r="C39" s="45" t="s">
        <v>10</v>
      </c>
      <c r="D39" s="245">
        <f>SUM(D37:D38)*(-1)</f>
        <v>0</v>
      </c>
      <c r="E39" s="81"/>
    </row>
    <row r="40" spans="1:6" ht="9" customHeight="1" x14ac:dyDescent="0.2">
      <c r="A40" s="189"/>
      <c r="B40" s="190"/>
      <c r="C40" s="261"/>
      <c r="D40" s="247"/>
      <c r="E40" s="81"/>
    </row>
    <row r="41" spans="1:6" ht="33" customHeight="1" x14ac:dyDescent="0.2">
      <c r="A41" s="186">
        <v>5</v>
      </c>
      <c r="B41" s="187" t="s">
        <v>247</v>
      </c>
      <c r="C41" s="259"/>
      <c r="D41" s="243"/>
      <c r="E41" s="81"/>
    </row>
    <row r="42" spans="1:6" ht="20.25" customHeight="1" x14ac:dyDescent="0.2">
      <c r="A42" s="15">
        <v>51</v>
      </c>
      <c r="B42" s="165" t="s">
        <v>183</v>
      </c>
      <c r="C42" s="262" t="s">
        <v>10</v>
      </c>
      <c r="D42" s="244">
        <f>'Anl1.5_Abokunden'!G28</f>
        <v>0</v>
      </c>
      <c r="E42" s="81" t="s">
        <v>184</v>
      </c>
    </row>
    <row r="43" spans="1:6" ht="20.25" customHeight="1" x14ac:dyDescent="0.2">
      <c r="A43" s="15">
        <v>52</v>
      </c>
      <c r="B43" s="165" t="s">
        <v>282</v>
      </c>
      <c r="C43" s="262" t="s">
        <v>283</v>
      </c>
      <c r="D43" s="243" t="s">
        <v>286</v>
      </c>
      <c r="E43" s="81"/>
    </row>
    <row r="44" spans="1:6" ht="20.25" customHeight="1" x14ac:dyDescent="0.2">
      <c r="A44" s="15">
        <v>53</v>
      </c>
      <c r="B44" s="165" t="s">
        <v>284</v>
      </c>
      <c r="C44" s="262" t="s">
        <v>283</v>
      </c>
      <c r="D44" s="243" t="s">
        <v>286</v>
      </c>
      <c r="E44" s="81"/>
    </row>
    <row r="45" spans="1:6" ht="20.25" customHeight="1" x14ac:dyDescent="0.2">
      <c r="A45" s="15">
        <v>54</v>
      </c>
      <c r="B45" s="165" t="s">
        <v>285</v>
      </c>
      <c r="C45" s="262" t="s">
        <v>10</v>
      </c>
      <c r="D45" s="243" t="s">
        <v>286</v>
      </c>
      <c r="E45" s="81"/>
    </row>
    <row r="46" spans="1:6" ht="20.25" customHeight="1" x14ac:dyDescent="0.2">
      <c r="A46" s="53">
        <v>55</v>
      </c>
      <c r="B46" s="164" t="s">
        <v>154</v>
      </c>
      <c r="C46" s="45" t="s">
        <v>10</v>
      </c>
      <c r="D46" s="242">
        <f>D42</f>
        <v>0</v>
      </c>
      <c r="E46" s="81"/>
    </row>
    <row r="47" spans="1:6" ht="13.5" thickBot="1" x14ac:dyDescent="0.25">
      <c r="A47" s="15"/>
      <c r="B47" s="166"/>
      <c r="C47" s="32"/>
      <c r="D47" s="248"/>
      <c r="E47" s="81"/>
    </row>
    <row r="48" spans="1:6" ht="33" customHeight="1" thickBot="1" x14ac:dyDescent="0.25">
      <c r="A48" s="191">
        <v>6</v>
      </c>
      <c r="B48" s="267" t="s">
        <v>287</v>
      </c>
      <c r="C48" s="264"/>
      <c r="D48" s="252"/>
      <c r="E48" s="81"/>
    </row>
    <row r="49" spans="1:5" ht="20.25" customHeight="1" x14ac:dyDescent="0.2">
      <c r="A49" s="18">
        <v>61</v>
      </c>
      <c r="B49" s="161" t="s">
        <v>261</v>
      </c>
      <c r="C49" s="26" t="s">
        <v>10</v>
      </c>
      <c r="D49" s="243" t="s">
        <v>286</v>
      </c>
      <c r="E49" s="81"/>
    </row>
    <row r="50" spans="1:5" ht="20.25" customHeight="1" x14ac:dyDescent="0.2">
      <c r="A50" s="18">
        <v>62</v>
      </c>
      <c r="B50" s="161" t="s">
        <v>262</v>
      </c>
      <c r="C50" s="26" t="s">
        <v>10</v>
      </c>
      <c r="D50" s="243" t="s">
        <v>286</v>
      </c>
      <c r="E50" s="81"/>
    </row>
    <row r="51" spans="1:5" ht="20.25" customHeight="1" x14ac:dyDescent="0.2">
      <c r="A51" s="64">
        <v>63</v>
      </c>
      <c r="B51" s="167" t="s">
        <v>179</v>
      </c>
      <c r="C51" s="120" t="s">
        <v>10</v>
      </c>
      <c r="D51" s="243" t="s">
        <v>286</v>
      </c>
      <c r="E51" s="81"/>
    </row>
    <row r="52" spans="1:5" ht="15.75" thickBot="1" x14ac:dyDescent="0.25">
      <c r="A52" s="46"/>
      <c r="B52" s="170"/>
      <c r="C52" s="48"/>
      <c r="D52" s="236"/>
      <c r="E52" s="81"/>
    </row>
    <row r="53" spans="1:5" ht="16.5" customHeight="1" thickBot="1" x14ac:dyDescent="0.25">
      <c r="A53" s="136">
        <v>7</v>
      </c>
      <c r="B53" s="168" t="s">
        <v>156</v>
      </c>
      <c r="C53" s="35" t="s">
        <v>10</v>
      </c>
      <c r="D53" s="249">
        <f>SUM(D46,D39,D35,D30,D21)</f>
        <v>0</v>
      </c>
      <c r="E53" s="81"/>
    </row>
    <row r="54" spans="1:5" ht="16.5" thickBot="1" x14ac:dyDescent="0.25">
      <c r="A54" s="36"/>
      <c r="B54" s="169"/>
      <c r="C54" s="38"/>
      <c r="D54" s="250"/>
      <c r="E54" s="81"/>
    </row>
    <row r="55" spans="1:5" ht="20.25" customHeight="1" thickBot="1" x14ac:dyDescent="0.25">
      <c r="A55" s="194" t="s">
        <v>13</v>
      </c>
      <c r="B55" s="195" t="s">
        <v>65</v>
      </c>
      <c r="C55" s="263"/>
      <c r="D55" s="251"/>
      <c r="E55" s="81"/>
    </row>
    <row r="56" spans="1:5" ht="31.5" customHeight="1" thickBot="1" x14ac:dyDescent="0.25">
      <c r="A56" s="191">
        <v>8</v>
      </c>
      <c r="B56" s="267" t="s">
        <v>280</v>
      </c>
      <c r="C56" s="264"/>
      <c r="D56" s="252"/>
      <c r="E56" s="81"/>
    </row>
    <row r="57" spans="1:5" ht="20.25" customHeight="1" x14ac:dyDescent="0.2">
      <c r="A57" s="18">
        <v>81</v>
      </c>
      <c r="B57" s="161" t="s">
        <v>261</v>
      </c>
      <c r="C57" s="26" t="s">
        <v>10</v>
      </c>
      <c r="D57" s="243" t="s">
        <v>286</v>
      </c>
      <c r="E57" s="81"/>
    </row>
    <row r="58" spans="1:5" ht="20.25" customHeight="1" x14ac:dyDescent="0.2">
      <c r="A58" s="18">
        <v>82</v>
      </c>
      <c r="B58" s="161" t="s">
        <v>263</v>
      </c>
      <c r="C58" s="26" t="s">
        <v>10</v>
      </c>
      <c r="D58" s="243" t="s">
        <v>286</v>
      </c>
      <c r="E58" s="81"/>
    </row>
    <row r="59" spans="1:5" ht="20.25" customHeight="1" x14ac:dyDescent="0.2">
      <c r="A59" s="64">
        <v>83</v>
      </c>
      <c r="B59" s="167" t="s">
        <v>288</v>
      </c>
      <c r="C59" s="120" t="s">
        <v>10</v>
      </c>
      <c r="D59" s="243" t="s">
        <v>286</v>
      </c>
      <c r="E59" s="81"/>
    </row>
    <row r="60" spans="1:5" ht="20.25" customHeight="1" x14ac:dyDescent="0.2">
      <c r="A60" s="18">
        <v>84</v>
      </c>
      <c r="B60" s="161" t="s">
        <v>264</v>
      </c>
      <c r="C60" s="26" t="s">
        <v>10</v>
      </c>
      <c r="D60" s="235">
        <f>'Anl1.6_geringAusgleich'!D27</f>
        <v>0</v>
      </c>
      <c r="E60" s="81" t="s">
        <v>181</v>
      </c>
    </row>
    <row r="61" spans="1:5" ht="20.25" customHeight="1" x14ac:dyDescent="0.2">
      <c r="A61" s="18">
        <v>85</v>
      </c>
      <c r="B61" s="161" t="s">
        <v>265</v>
      </c>
      <c r="C61" s="26" t="s">
        <v>10</v>
      </c>
      <c r="D61" s="235">
        <f>'Anl1.6_geringAusgleich'!E27</f>
        <v>0</v>
      </c>
      <c r="E61" s="81" t="s">
        <v>181</v>
      </c>
    </row>
    <row r="62" spans="1:5" ht="20.25" customHeight="1" thickBot="1" x14ac:dyDescent="0.25">
      <c r="A62" s="64">
        <v>86</v>
      </c>
      <c r="B62" s="198" t="s">
        <v>281</v>
      </c>
      <c r="C62" s="31" t="s">
        <v>10</v>
      </c>
      <c r="D62" s="253">
        <f>D60-D61</f>
        <v>0</v>
      </c>
    </row>
    <row r="63" spans="1:5" ht="20.25" customHeight="1" thickBot="1" x14ac:dyDescent="0.25">
      <c r="A63" s="33">
        <v>9</v>
      </c>
      <c r="B63" s="168" t="s">
        <v>8</v>
      </c>
      <c r="C63" s="35" t="s">
        <v>10</v>
      </c>
      <c r="D63" s="249">
        <f>D62</f>
        <v>0</v>
      </c>
    </row>
    <row r="64" spans="1:5" ht="16.5" thickBot="1" x14ac:dyDescent="0.25">
      <c r="A64" s="36"/>
      <c r="B64" s="169"/>
      <c r="C64" s="38"/>
      <c r="D64" s="250"/>
    </row>
    <row r="65" spans="1:4" ht="48" customHeight="1" thickBot="1" x14ac:dyDescent="0.25">
      <c r="A65" s="192" t="s">
        <v>14</v>
      </c>
      <c r="B65" s="193" t="s">
        <v>157</v>
      </c>
      <c r="C65" s="265" t="s">
        <v>10</v>
      </c>
      <c r="D65" s="254">
        <f>D53-D63</f>
        <v>0</v>
      </c>
    </row>
    <row r="66" spans="1:4" ht="15" customHeight="1" x14ac:dyDescent="0.2">
      <c r="A66"/>
      <c r="B66" s="137"/>
      <c r="C66" s="138"/>
      <c r="D66" s="138"/>
    </row>
    <row r="67" spans="1:4" ht="15" customHeight="1" x14ac:dyDescent="0.2"/>
    <row r="68" spans="1:4" ht="15" customHeight="1" x14ac:dyDescent="0.2"/>
    <row r="69" spans="1:4" ht="21" customHeight="1" x14ac:dyDescent="0.2"/>
    <row r="70" spans="1:4" ht="21" customHeight="1" x14ac:dyDescent="0.2"/>
    <row r="71" spans="1:4" ht="21" customHeight="1" x14ac:dyDescent="0.2"/>
    <row r="72" spans="1:4" ht="21" customHeight="1" x14ac:dyDescent="0.2"/>
    <row r="73" spans="1:4" ht="21" customHeight="1" x14ac:dyDescent="0.2"/>
  </sheetData>
  <sheetProtection formatCells="0" formatColumns="0" formatRows="0"/>
  <mergeCells count="4">
    <mergeCell ref="A1:D1"/>
    <mergeCell ref="B2:D2"/>
    <mergeCell ref="E37:E38"/>
    <mergeCell ref="F37:F38"/>
  </mergeCells>
  <printOptions horizontalCentered="1"/>
  <pageMargins left="0.70866141732283472" right="0.70866141732283472" top="0.98425196850393704" bottom="0.78740157480314965" header="0.31496062992125984" footer="0.31496062992125984"/>
  <pageSetup paperSize="9" scale="62" fitToHeight="0" orientation="portrait" r:id="rId1"/>
  <headerFooter scaleWithDoc="0">
    <oddHeader>&amp;C&amp;"Arial,Fett"&amp;12Antrag auf Gewährung von Leistungen 
gemäß DTFinVO 2024
des SMWA vom 13. Juni 2024</oddHeader>
    <oddFooter>&amp;CSeite &amp;P von &amp;N&amp;R&amp;K01+037Formularstand: 03.02.2026</oddFooter>
  </headerFooter>
  <rowBreaks count="1" manualBreakCount="1">
    <brk id="4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O24"/>
  <sheetViews>
    <sheetView zoomScale="90" zoomScaleNormal="90" zoomScaleSheetLayoutView="100" workbookViewId="0">
      <pane xSplit="2" ySplit="8" topLeftCell="C9" activePane="bottomRight" state="frozen"/>
      <selection activeCell="B2" sqref="B2:D2"/>
      <selection pane="topRight" activeCell="B2" sqref="B2:D2"/>
      <selection pane="bottomLeft" activeCell="B2" sqref="B2:D2"/>
      <selection pane="bottomRight" activeCell="C9" sqref="C9"/>
    </sheetView>
  </sheetViews>
  <sheetFormatPr baseColWidth="10" defaultColWidth="10.85546875" defaultRowHeight="15" x14ac:dyDescent="0.2"/>
  <cols>
    <col min="1" max="1" width="31.28515625" style="8" customWidth="1"/>
    <col min="2" max="2" width="29" style="11" customWidth="1"/>
    <col min="3" max="6" width="17.28515625" style="11" customWidth="1"/>
    <col min="7" max="14" width="17.28515625" style="8" customWidth="1"/>
    <col min="15" max="15" width="18.7109375" style="8" customWidth="1"/>
    <col min="16" max="16384" width="10.85546875" style="8"/>
  </cols>
  <sheetData>
    <row r="1" spans="1:15" ht="30" customHeight="1" thickBot="1" x14ac:dyDescent="0.25">
      <c r="A1" s="421" t="s">
        <v>49</v>
      </c>
      <c r="B1" s="422"/>
      <c r="C1" s="422"/>
      <c r="D1" s="422"/>
      <c r="E1" s="422"/>
      <c r="F1" s="422"/>
      <c r="G1" s="422"/>
      <c r="H1" s="422"/>
      <c r="I1" s="422"/>
      <c r="J1" s="422"/>
      <c r="K1" s="422"/>
      <c r="L1" s="422"/>
      <c r="M1" s="422"/>
      <c r="N1" s="423"/>
      <c r="O1" s="1"/>
    </row>
    <row r="2" spans="1:15" ht="21.75" customHeight="1" thickBot="1" x14ac:dyDescent="0.25">
      <c r="A2" s="2" t="s">
        <v>35</v>
      </c>
      <c r="B2" s="437"/>
      <c r="C2" s="437"/>
      <c r="D2" s="437"/>
      <c r="E2" s="437"/>
      <c r="F2" s="437"/>
      <c r="G2" s="437"/>
      <c r="H2" s="437"/>
      <c r="I2" s="437"/>
      <c r="J2" s="437"/>
      <c r="K2" s="437"/>
      <c r="L2" s="437"/>
      <c r="M2" s="437"/>
      <c r="N2" s="438"/>
      <c r="O2" s="1"/>
    </row>
    <row r="3" spans="1:15" ht="15.75" thickBot="1" x14ac:dyDescent="0.25">
      <c r="A3" s="2" t="s">
        <v>48</v>
      </c>
      <c r="B3" s="437" t="s">
        <v>193</v>
      </c>
      <c r="C3" s="437"/>
      <c r="D3" s="437"/>
      <c r="E3" s="437"/>
      <c r="F3" s="437"/>
      <c r="G3" s="437"/>
      <c r="H3" s="437"/>
      <c r="I3" s="437"/>
      <c r="J3" s="437"/>
      <c r="K3" s="437"/>
      <c r="L3" s="437"/>
      <c r="M3" s="437"/>
      <c r="N3" s="438"/>
      <c r="O3" s="1"/>
    </row>
    <row r="4" spans="1:15" s="9" customFormat="1" x14ac:dyDescent="0.2">
      <c r="A4" s="301"/>
      <c r="B4" s="302"/>
      <c r="C4" s="302"/>
      <c r="D4" s="302"/>
      <c r="E4" s="302"/>
      <c r="F4" s="302"/>
    </row>
    <row r="5" spans="1:15" s="9" customFormat="1" ht="15.75" thickBot="1" x14ac:dyDescent="0.25">
      <c r="A5" s="303"/>
      <c r="B5" s="304"/>
      <c r="C5" s="304"/>
      <c r="D5" s="304"/>
      <c r="E5" s="304"/>
      <c r="F5" s="304"/>
    </row>
    <row r="6" spans="1:15" ht="37.5" customHeight="1" thickBot="1" x14ac:dyDescent="0.25">
      <c r="A6" s="300"/>
      <c r="B6" s="349"/>
      <c r="O6" s="159" t="s">
        <v>25</v>
      </c>
    </row>
    <row r="7" spans="1:15" s="10" customFormat="1" ht="15" customHeight="1" x14ac:dyDescent="0.2">
      <c r="A7" s="435" t="s">
        <v>15</v>
      </c>
      <c r="B7" s="436"/>
      <c r="C7" s="140" t="s">
        <v>249</v>
      </c>
      <c r="D7" s="140" t="s">
        <v>250</v>
      </c>
      <c r="E7" s="140" t="s">
        <v>251</v>
      </c>
      <c r="F7" s="140" t="s">
        <v>252</v>
      </c>
      <c r="G7" s="140" t="s">
        <v>17</v>
      </c>
      <c r="H7" s="140" t="s">
        <v>18</v>
      </c>
      <c r="I7" s="140" t="s">
        <v>19</v>
      </c>
      <c r="J7" s="140" t="s">
        <v>20</v>
      </c>
      <c r="K7" s="140" t="s">
        <v>21</v>
      </c>
      <c r="L7" s="140" t="s">
        <v>22</v>
      </c>
      <c r="M7" s="140" t="s">
        <v>23</v>
      </c>
      <c r="N7" s="141" t="s">
        <v>24</v>
      </c>
      <c r="O7" s="155" t="s">
        <v>253</v>
      </c>
    </row>
    <row r="8" spans="1:15" s="10" customFormat="1" ht="15.75" thickBot="1" x14ac:dyDescent="0.25">
      <c r="A8" s="142"/>
      <c r="B8" s="143"/>
      <c r="C8" s="440"/>
      <c r="D8" s="441"/>
      <c r="E8" s="441"/>
      <c r="F8" s="441"/>
      <c r="G8" s="441"/>
      <c r="H8" s="441"/>
      <c r="I8" s="441"/>
      <c r="J8" s="441"/>
      <c r="K8" s="441"/>
      <c r="L8" s="441"/>
      <c r="M8" s="441"/>
      <c r="N8" s="442"/>
      <c r="O8" s="160" t="s">
        <v>32</v>
      </c>
    </row>
    <row r="9" spans="1:15" s="86" customFormat="1" ht="21.2" customHeight="1" x14ac:dyDescent="0.2">
      <c r="A9" s="439" t="s">
        <v>58</v>
      </c>
      <c r="B9" s="342" t="s">
        <v>16</v>
      </c>
      <c r="C9" s="118"/>
      <c r="D9" s="118"/>
      <c r="E9" s="118"/>
      <c r="F9" s="118"/>
      <c r="G9" s="118"/>
      <c r="H9" s="118"/>
      <c r="I9" s="118"/>
      <c r="J9" s="118"/>
      <c r="K9" s="118"/>
      <c r="L9" s="118"/>
      <c r="M9" s="118"/>
      <c r="N9" s="118"/>
      <c r="O9" s="156">
        <f t="shared" ref="O9:O20" si="0">SUM(C9:N9)</f>
        <v>0</v>
      </c>
    </row>
    <row r="10" spans="1:15" s="86" customFormat="1" ht="43.5" customHeight="1" x14ac:dyDescent="0.2">
      <c r="A10" s="439"/>
      <c r="B10" s="144" t="s">
        <v>273</v>
      </c>
      <c r="C10" s="83"/>
      <c r="D10" s="83"/>
      <c r="E10" s="83"/>
      <c r="F10" s="83"/>
      <c r="G10" s="83"/>
      <c r="H10" s="83"/>
      <c r="I10" s="83"/>
      <c r="J10" s="83"/>
      <c r="K10" s="83"/>
      <c r="L10" s="83"/>
      <c r="M10" s="83"/>
      <c r="N10" s="83"/>
      <c r="O10" s="157">
        <f t="shared" si="0"/>
        <v>0</v>
      </c>
    </row>
    <row r="11" spans="1:15" s="86" customFormat="1" ht="21.2" customHeight="1" x14ac:dyDescent="0.2">
      <c r="A11" s="439"/>
      <c r="B11" s="144" t="s">
        <v>248</v>
      </c>
      <c r="C11" s="83"/>
      <c r="D11" s="83"/>
      <c r="E11" s="83"/>
      <c r="F11" s="83"/>
      <c r="G11" s="83"/>
      <c r="H11" s="83"/>
      <c r="I11" s="83"/>
      <c r="J11" s="83"/>
      <c r="K11" s="83"/>
      <c r="L11" s="83"/>
      <c r="M11" s="83"/>
      <c r="N11" s="83"/>
      <c r="O11" s="157">
        <f t="shared" si="0"/>
        <v>0</v>
      </c>
    </row>
    <row r="12" spans="1:15" s="86" customFormat="1" ht="21.2" customHeight="1" thickBot="1" x14ac:dyDescent="0.25">
      <c r="A12" s="439"/>
      <c r="B12" s="145" t="s">
        <v>2</v>
      </c>
      <c r="C12" s="153">
        <f t="shared" ref="C12:F12" si="1">C10-C11</f>
        <v>0</v>
      </c>
      <c r="D12" s="153">
        <f t="shared" si="1"/>
        <v>0</v>
      </c>
      <c r="E12" s="153">
        <f t="shared" si="1"/>
        <v>0</v>
      </c>
      <c r="F12" s="153">
        <f t="shared" si="1"/>
        <v>0</v>
      </c>
      <c r="G12" s="153">
        <f t="shared" ref="G12:N12" si="2">G10-G11</f>
        <v>0</v>
      </c>
      <c r="H12" s="153">
        <f t="shared" si="2"/>
        <v>0</v>
      </c>
      <c r="I12" s="153">
        <f t="shared" si="2"/>
        <v>0</v>
      </c>
      <c r="J12" s="153">
        <f t="shared" si="2"/>
        <v>0</v>
      </c>
      <c r="K12" s="153">
        <f t="shared" si="2"/>
        <v>0</v>
      </c>
      <c r="L12" s="153">
        <f t="shared" si="2"/>
        <v>0</v>
      </c>
      <c r="M12" s="153">
        <f t="shared" si="2"/>
        <v>0</v>
      </c>
      <c r="N12" s="154">
        <f t="shared" si="2"/>
        <v>0</v>
      </c>
      <c r="O12" s="158">
        <f t="shared" si="0"/>
        <v>0</v>
      </c>
    </row>
    <row r="13" spans="1:15" s="86" customFormat="1" ht="21.2" customHeight="1" x14ac:dyDescent="0.2">
      <c r="A13" s="430" t="s">
        <v>59</v>
      </c>
      <c r="B13" s="343" t="s">
        <v>16</v>
      </c>
      <c r="C13" s="118"/>
      <c r="D13" s="118"/>
      <c r="E13" s="118"/>
      <c r="F13" s="118"/>
      <c r="G13" s="118"/>
      <c r="H13" s="118"/>
      <c r="I13" s="118"/>
      <c r="J13" s="118"/>
      <c r="K13" s="118"/>
      <c r="L13" s="118"/>
      <c r="M13" s="118"/>
      <c r="N13" s="118"/>
      <c r="O13" s="156">
        <f t="shared" si="0"/>
        <v>0</v>
      </c>
    </row>
    <row r="14" spans="1:15" s="86" customFormat="1" ht="42.75" customHeight="1" x14ac:dyDescent="0.2">
      <c r="A14" s="431"/>
      <c r="B14" s="344" t="s">
        <v>274</v>
      </c>
      <c r="C14" s="83"/>
      <c r="D14" s="83"/>
      <c r="E14" s="83"/>
      <c r="F14" s="83"/>
      <c r="G14" s="83"/>
      <c r="H14" s="83"/>
      <c r="I14" s="83"/>
      <c r="J14" s="83"/>
      <c r="K14" s="83"/>
      <c r="L14" s="83"/>
      <c r="M14" s="83"/>
      <c r="N14" s="83"/>
      <c r="O14" s="157">
        <f t="shared" si="0"/>
        <v>0</v>
      </c>
    </row>
    <row r="15" spans="1:15" s="86" customFormat="1" ht="21.2" customHeight="1" x14ac:dyDescent="0.2">
      <c r="A15" s="431"/>
      <c r="B15" s="344" t="s">
        <v>248</v>
      </c>
      <c r="C15" s="83"/>
      <c r="D15" s="83"/>
      <c r="E15" s="83"/>
      <c r="F15" s="83"/>
      <c r="G15" s="83"/>
      <c r="H15" s="83"/>
      <c r="I15" s="83"/>
      <c r="J15" s="83"/>
      <c r="K15" s="83"/>
      <c r="L15" s="83"/>
      <c r="M15" s="83"/>
      <c r="N15" s="83"/>
      <c r="O15" s="157">
        <f t="shared" si="0"/>
        <v>0</v>
      </c>
    </row>
    <row r="16" spans="1:15" s="86" customFormat="1" ht="21.2" customHeight="1" thickBot="1" x14ac:dyDescent="0.25">
      <c r="A16" s="432"/>
      <c r="B16" s="345" t="s">
        <v>2</v>
      </c>
      <c r="C16" s="146">
        <f t="shared" ref="C16:F16" si="3">C14-C15</f>
        <v>0</v>
      </c>
      <c r="D16" s="146">
        <f t="shared" si="3"/>
        <v>0</v>
      </c>
      <c r="E16" s="146">
        <f t="shared" si="3"/>
        <v>0</v>
      </c>
      <c r="F16" s="146">
        <f t="shared" si="3"/>
        <v>0</v>
      </c>
      <c r="G16" s="146">
        <f t="shared" ref="G16:N16" si="4">G14-G15</f>
        <v>0</v>
      </c>
      <c r="H16" s="146">
        <f t="shared" si="4"/>
        <v>0</v>
      </c>
      <c r="I16" s="146">
        <f t="shared" si="4"/>
        <v>0</v>
      </c>
      <c r="J16" s="146">
        <f t="shared" si="4"/>
        <v>0</v>
      </c>
      <c r="K16" s="146">
        <f t="shared" si="4"/>
        <v>0</v>
      </c>
      <c r="L16" s="146">
        <f t="shared" si="4"/>
        <v>0</v>
      </c>
      <c r="M16" s="146">
        <f t="shared" si="4"/>
        <v>0</v>
      </c>
      <c r="N16" s="147">
        <f t="shared" si="4"/>
        <v>0</v>
      </c>
      <c r="O16" s="158">
        <f t="shared" si="0"/>
        <v>0</v>
      </c>
    </row>
    <row r="17" spans="1:15" s="86" customFormat="1" ht="21.2" customHeight="1" x14ac:dyDescent="0.2">
      <c r="A17" s="433" t="s">
        <v>60</v>
      </c>
      <c r="B17" s="342" t="s">
        <v>16</v>
      </c>
      <c r="C17" s="118">
        <f>C13/1.07</f>
        <v>0</v>
      </c>
      <c r="D17" s="118">
        <f t="shared" ref="D17:N17" si="5">D13/1.07</f>
        <v>0</v>
      </c>
      <c r="E17" s="118">
        <f t="shared" si="5"/>
        <v>0</v>
      </c>
      <c r="F17" s="118">
        <f t="shared" si="5"/>
        <v>0</v>
      </c>
      <c r="G17" s="118">
        <f t="shared" si="5"/>
        <v>0</v>
      </c>
      <c r="H17" s="118">
        <f t="shared" si="5"/>
        <v>0</v>
      </c>
      <c r="I17" s="118">
        <f t="shared" si="5"/>
        <v>0</v>
      </c>
      <c r="J17" s="118">
        <f t="shared" si="5"/>
        <v>0</v>
      </c>
      <c r="K17" s="118">
        <f t="shared" si="5"/>
        <v>0</v>
      </c>
      <c r="L17" s="118">
        <f t="shared" si="5"/>
        <v>0</v>
      </c>
      <c r="M17" s="118">
        <f t="shared" si="5"/>
        <v>0</v>
      </c>
      <c r="N17" s="118">
        <f t="shared" si="5"/>
        <v>0</v>
      </c>
      <c r="O17" s="347">
        <f t="shared" si="0"/>
        <v>0</v>
      </c>
    </row>
    <row r="18" spans="1:15" s="86" customFormat="1" ht="42.75" customHeight="1" x14ac:dyDescent="0.2">
      <c r="A18" s="433"/>
      <c r="B18" s="144" t="s">
        <v>274</v>
      </c>
      <c r="C18" s="83">
        <f t="shared" ref="C18:N19" si="6">C14/1.07</f>
        <v>0</v>
      </c>
      <c r="D18" s="83">
        <f t="shared" si="6"/>
        <v>0</v>
      </c>
      <c r="E18" s="83">
        <f t="shared" si="6"/>
        <v>0</v>
      </c>
      <c r="F18" s="83">
        <f t="shared" si="6"/>
        <v>0</v>
      </c>
      <c r="G18" s="83">
        <f t="shared" si="6"/>
        <v>0</v>
      </c>
      <c r="H18" s="83">
        <f t="shared" si="6"/>
        <v>0</v>
      </c>
      <c r="I18" s="83">
        <f t="shared" si="6"/>
        <v>0</v>
      </c>
      <c r="J18" s="83">
        <f t="shared" si="6"/>
        <v>0</v>
      </c>
      <c r="K18" s="83">
        <f t="shared" si="6"/>
        <v>0</v>
      </c>
      <c r="L18" s="83">
        <f t="shared" si="6"/>
        <v>0</v>
      </c>
      <c r="M18" s="83">
        <f t="shared" si="6"/>
        <v>0</v>
      </c>
      <c r="N18" s="83">
        <f t="shared" si="6"/>
        <v>0</v>
      </c>
      <c r="O18" s="348">
        <f t="shared" si="0"/>
        <v>0</v>
      </c>
    </row>
    <row r="19" spans="1:15" s="86" customFormat="1" ht="21.2" customHeight="1" x14ac:dyDescent="0.2">
      <c r="A19" s="433"/>
      <c r="B19" s="144" t="s">
        <v>248</v>
      </c>
      <c r="C19" s="83">
        <f t="shared" si="6"/>
        <v>0</v>
      </c>
      <c r="D19" s="83">
        <f t="shared" si="6"/>
        <v>0</v>
      </c>
      <c r="E19" s="83">
        <f t="shared" si="6"/>
        <v>0</v>
      </c>
      <c r="F19" s="83">
        <f t="shared" si="6"/>
        <v>0</v>
      </c>
      <c r="G19" s="83">
        <f t="shared" si="6"/>
        <v>0</v>
      </c>
      <c r="H19" s="83">
        <f t="shared" si="6"/>
        <v>0</v>
      </c>
      <c r="I19" s="83">
        <f t="shared" si="6"/>
        <v>0</v>
      </c>
      <c r="J19" s="83">
        <f t="shared" si="6"/>
        <v>0</v>
      </c>
      <c r="K19" s="83">
        <f t="shared" si="6"/>
        <v>0</v>
      </c>
      <c r="L19" s="83">
        <f t="shared" si="6"/>
        <v>0</v>
      </c>
      <c r="M19" s="83">
        <f t="shared" si="6"/>
        <v>0</v>
      </c>
      <c r="N19" s="83">
        <f t="shared" si="6"/>
        <v>0</v>
      </c>
      <c r="O19" s="348">
        <f t="shared" si="0"/>
        <v>0</v>
      </c>
    </row>
    <row r="20" spans="1:15" s="86" customFormat="1" ht="21.2" customHeight="1" thickBot="1" x14ac:dyDescent="0.25">
      <c r="A20" s="434"/>
      <c r="B20" s="232" t="s">
        <v>2</v>
      </c>
      <c r="C20" s="153">
        <f t="shared" ref="C20:F20" si="7">C18-C19</f>
        <v>0</v>
      </c>
      <c r="D20" s="153">
        <f t="shared" si="7"/>
        <v>0</v>
      </c>
      <c r="E20" s="153">
        <f t="shared" si="7"/>
        <v>0</v>
      </c>
      <c r="F20" s="153">
        <f t="shared" si="7"/>
        <v>0</v>
      </c>
      <c r="G20" s="153">
        <f t="shared" ref="G20:N20" si="8">G18-G19</f>
        <v>0</v>
      </c>
      <c r="H20" s="153">
        <f t="shared" si="8"/>
        <v>0</v>
      </c>
      <c r="I20" s="153">
        <f t="shared" si="8"/>
        <v>0</v>
      </c>
      <c r="J20" s="153">
        <f t="shared" si="8"/>
        <v>0</v>
      </c>
      <c r="K20" s="153">
        <f t="shared" si="8"/>
        <v>0</v>
      </c>
      <c r="L20" s="153">
        <f t="shared" si="8"/>
        <v>0</v>
      </c>
      <c r="M20" s="153">
        <f t="shared" si="8"/>
        <v>0</v>
      </c>
      <c r="N20" s="154">
        <f t="shared" si="8"/>
        <v>0</v>
      </c>
      <c r="O20" s="346">
        <f t="shared" si="0"/>
        <v>0</v>
      </c>
    </row>
    <row r="22" spans="1:15" ht="15" customHeight="1" x14ac:dyDescent="0.2">
      <c r="B22" s="429" t="s">
        <v>275</v>
      </c>
      <c r="C22" s="429"/>
      <c r="D22" s="429"/>
      <c r="E22" s="429"/>
      <c r="F22" s="429"/>
      <c r="G22" s="429"/>
      <c r="H22" s="429"/>
      <c r="I22" s="429"/>
      <c r="J22" s="429"/>
      <c r="K22" s="429"/>
      <c r="L22" s="429"/>
      <c r="M22" s="429"/>
      <c r="N22" s="429"/>
      <c r="O22" s="429"/>
    </row>
    <row r="23" spans="1:15" x14ac:dyDescent="0.2">
      <c r="B23" s="429"/>
      <c r="C23" s="429"/>
      <c r="D23" s="429"/>
      <c r="E23" s="429"/>
      <c r="F23" s="429"/>
      <c r="G23" s="429"/>
      <c r="H23" s="429"/>
      <c r="I23" s="429"/>
      <c r="J23" s="429"/>
      <c r="K23" s="429"/>
      <c r="L23" s="429"/>
      <c r="M23" s="429"/>
      <c r="N23" s="429"/>
      <c r="O23" s="429"/>
    </row>
    <row r="24" spans="1:15" x14ac:dyDescent="0.2">
      <c r="B24" s="429"/>
      <c r="C24" s="429"/>
      <c r="D24" s="429"/>
      <c r="E24" s="429"/>
      <c r="F24" s="429"/>
      <c r="G24" s="429"/>
      <c r="H24" s="429"/>
      <c r="I24" s="429"/>
      <c r="J24" s="429"/>
      <c r="K24" s="429"/>
      <c r="L24" s="429"/>
      <c r="M24" s="429"/>
      <c r="N24" s="429"/>
      <c r="O24" s="429"/>
    </row>
  </sheetData>
  <sheetProtection algorithmName="SHA-512" hashValue="E8b+/YQXzvBEmLSzD0zeORok82lsYYSzaQQOOYMn/2h+VP8Vswe75QwASJKBqTHVfTDTakNBC6FeOVybgikmVg==" saltValue="l8xL5k5sm7tDpybI7BlMRw==" spinCount="100000" sheet="1" formatCells="0" formatColumns="0" formatRows="0"/>
  <mergeCells count="9">
    <mergeCell ref="B22:O24"/>
    <mergeCell ref="A13:A16"/>
    <mergeCell ref="A17:A20"/>
    <mergeCell ref="A7:B7"/>
    <mergeCell ref="A1:N1"/>
    <mergeCell ref="B2:N2"/>
    <mergeCell ref="B3:N3"/>
    <mergeCell ref="A9:A12"/>
    <mergeCell ref="C8:N8"/>
  </mergeCells>
  <phoneticPr fontId="46" type="noConversion"/>
  <printOptions horizontalCentered="1"/>
  <pageMargins left="0.70866141732283472" right="0.70866141732283472" top="1.1811023622047245" bottom="0.78740157480314965" header="0.31496062992125984" footer="0.31496062992125984"/>
  <pageSetup paperSize="9" scale="46" orientation="landscape" r:id="rId1"/>
  <headerFooter scaleWithDoc="0">
    <oddHeader>&amp;C&amp;"Arial,Fett"&amp;12Antrag auf Gewährung von Leistungen 
gemäß DTFinVO 2024
des SMWA vom 13. Juni 2024</oddHeader>
    <oddFooter>&amp;CSeite &amp;P von &amp;N&amp;R&amp;K01+041Formularstand: 30.01.2026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O16"/>
  <sheetViews>
    <sheetView zoomScale="90" zoomScaleNormal="90" zoomScaleSheetLayoutView="100" workbookViewId="0">
      <pane xSplit="2" ySplit="8" topLeftCell="C9" activePane="bottomRight" state="frozen"/>
      <selection activeCell="B2" sqref="B2:D2"/>
      <selection pane="topRight" activeCell="B2" sqref="B2:D2"/>
      <selection pane="bottomLeft" activeCell="B2" sqref="B2:D2"/>
      <selection pane="bottomRight" activeCell="C9" sqref="C9"/>
    </sheetView>
  </sheetViews>
  <sheetFormatPr baseColWidth="10" defaultColWidth="10.85546875" defaultRowHeight="15" x14ac:dyDescent="0.2"/>
  <cols>
    <col min="1" max="1" width="31.28515625" style="8" customWidth="1"/>
    <col min="2" max="2" width="29" style="11" customWidth="1"/>
    <col min="3" max="6" width="15.7109375" style="11" customWidth="1"/>
    <col min="7" max="14" width="17.7109375" style="8" customWidth="1"/>
    <col min="15" max="15" width="18.7109375" style="8" customWidth="1"/>
    <col min="16" max="16384" width="10.85546875" style="8"/>
  </cols>
  <sheetData>
    <row r="1" spans="1:15" ht="30" customHeight="1" thickBot="1" x14ac:dyDescent="0.25">
      <c r="A1" s="421" t="s">
        <v>54</v>
      </c>
      <c r="B1" s="422"/>
      <c r="C1" s="422"/>
      <c r="D1" s="422"/>
      <c r="E1" s="422"/>
      <c r="F1" s="422"/>
      <c r="G1" s="422"/>
      <c r="H1" s="422"/>
      <c r="I1" s="422"/>
      <c r="J1" s="422"/>
      <c r="K1" s="422"/>
      <c r="L1" s="422"/>
      <c r="M1" s="422"/>
      <c r="N1" s="423"/>
      <c r="O1" s="1"/>
    </row>
    <row r="2" spans="1:15" ht="21.75" customHeight="1" thickBot="1" x14ac:dyDescent="0.25">
      <c r="A2" s="2" t="s">
        <v>35</v>
      </c>
      <c r="B2" s="437"/>
      <c r="C2" s="437"/>
      <c r="D2" s="437"/>
      <c r="E2" s="437"/>
      <c r="F2" s="437"/>
      <c r="G2" s="437"/>
      <c r="H2" s="437"/>
      <c r="I2" s="437"/>
      <c r="J2" s="437"/>
      <c r="K2" s="437"/>
      <c r="L2" s="437"/>
      <c r="M2" s="437"/>
      <c r="N2" s="438"/>
      <c r="O2" s="1"/>
    </row>
    <row r="3" spans="1:15" ht="15.75" customHeight="1" thickBot="1" x14ac:dyDescent="0.25">
      <c r="A3" s="2" t="s">
        <v>48</v>
      </c>
      <c r="B3" s="437" t="s">
        <v>254</v>
      </c>
      <c r="C3" s="437"/>
      <c r="D3" s="437"/>
      <c r="E3" s="437"/>
      <c r="F3" s="437"/>
      <c r="G3" s="437"/>
      <c r="H3" s="437"/>
      <c r="I3" s="437"/>
      <c r="J3" s="437"/>
      <c r="K3" s="437"/>
      <c r="L3" s="437"/>
      <c r="M3" s="437"/>
      <c r="N3" s="438"/>
      <c r="O3" s="1"/>
    </row>
    <row r="4" spans="1:15" s="9" customFormat="1" x14ac:dyDescent="0.2">
      <c r="A4" s="301"/>
      <c r="B4" s="304"/>
      <c r="C4" s="304"/>
      <c r="D4" s="304"/>
      <c r="E4" s="304"/>
      <c r="F4" s="304"/>
      <c r="O4" s="1"/>
    </row>
    <row r="5" spans="1:15" s="9" customFormat="1" ht="15.75" thickBot="1" x14ac:dyDescent="0.25">
      <c r="A5" s="303"/>
      <c r="B5" s="304"/>
      <c r="C5" s="304"/>
      <c r="D5" s="304"/>
      <c r="E5" s="304"/>
      <c r="F5" s="304"/>
      <c r="O5" s="1"/>
    </row>
    <row r="6" spans="1:15" ht="37.5" customHeight="1" thickBot="1" x14ac:dyDescent="0.25">
      <c r="A6" s="350"/>
      <c r="B6" s="349"/>
      <c r="O6" s="159" t="s">
        <v>25</v>
      </c>
    </row>
    <row r="7" spans="1:15" s="10" customFormat="1" ht="15" customHeight="1" x14ac:dyDescent="0.2">
      <c r="A7" s="435" t="s">
        <v>15</v>
      </c>
      <c r="B7" s="436"/>
      <c r="C7" s="140" t="s">
        <v>249</v>
      </c>
      <c r="D7" s="140" t="s">
        <v>250</v>
      </c>
      <c r="E7" s="140" t="s">
        <v>251</v>
      </c>
      <c r="F7" s="140" t="s">
        <v>252</v>
      </c>
      <c r="G7" s="140" t="s">
        <v>17</v>
      </c>
      <c r="H7" s="140" t="s">
        <v>18</v>
      </c>
      <c r="I7" s="140" t="s">
        <v>19</v>
      </c>
      <c r="J7" s="140" t="s">
        <v>20</v>
      </c>
      <c r="K7" s="140" t="s">
        <v>21</v>
      </c>
      <c r="L7" s="140" t="s">
        <v>22</v>
      </c>
      <c r="M7" s="140" t="s">
        <v>23</v>
      </c>
      <c r="N7" s="141" t="s">
        <v>24</v>
      </c>
      <c r="O7" s="155" t="s">
        <v>253</v>
      </c>
    </row>
    <row r="8" spans="1:15" s="10" customFormat="1" ht="15" customHeight="1" thickBot="1" x14ac:dyDescent="0.25">
      <c r="A8" s="142"/>
      <c r="B8" s="143"/>
      <c r="C8" s="440"/>
      <c r="D8" s="441"/>
      <c r="E8" s="441"/>
      <c r="F8" s="441"/>
      <c r="G8" s="441"/>
      <c r="H8" s="441"/>
      <c r="I8" s="441"/>
      <c r="J8" s="441"/>
      <c r="K8" s="441"/>
      <c r="L8" s="441"/>
      <c r="M8" s="441"/>
      <c r="N8" s="442"/>
      <c r="O8" s="160" t="s">
        <v>32</v>
      </c>
    </row>
    <row r="9" spans="1:15" ht="21.2" customHeight="1" x14ac:dyDescent="0.2">
      <c r="A9" s="443" t="s">
        <v>55</v>
      </c>
      <c r="B9" s="148" t="s">
        <v>16</v>
      </c>
      <c r="C9" s="118"/>
      <c r="D9" s="118"/>
      <c r="E9" s="118"/>
      <c r="F9" s="118"/>
      <c r="G9" s="118"/>
      <c r="H9" s="118"/>
      <c r="I9" s="118"/>
      <c r="J9" s="118"/>
      <c r="K9" s="118"/>
      <c r="L9" s="118"/>
      <c r="M9" s="118"/>
      <c r="N9" s="118"/>
      <c r="O9" s="156">
        <f>SUM(C9:N9)</f>
        <v>0</v>
      </c>
    </row>
    <row r="10" spans="1:15" ht="43.5" customHeight="1" x14ac:dyDescent="0.2">
      <c r="A10" s="443"/>
      <c r="B10" s="149" t="s">
        <v>274</v>
      </c>
      <c r="C10" s="83"/>
      <c r="D10" s="83"/>
      <c r="E10" s="83"/>
      <c r="F10" s="83"/>
      <c r="G10" s="83"/>
      <c r="H10" s="83"/>
      <c r="I10" s="83"/>
      <c r="J10" s="83"/>
      <c r="K10" s="83"/>
      <c r="L10" s="83"/>
      <c r="M10" s="83"/>
      <c r="N10" s="83"/>
      <c r="O10" s="157">
        <f>SUM(C10:N10)</f>
        <v>0</v>
      </c>
    </row>
    <row r="11" spans="1:15" ht="21.2" customHeight="1" x14ac:dyDescent="0.2">
      <c r="A11" s="443"/>
      <c r="B11" s="149" t="s">
        <v>248</v>
      </c>
      <c r="C11" s="83"/>
      <c r="D11" s="83"/>
      <c r="E11" s="83"/>
      <c r="F11" s="83"/>
      <c r="G11" s="83"/>
      <c r="H11" s="83"/>
      <c r="I11" s="83"/>
      <c r="J11" s="83"/>
      <c r="K11" s="83"/>
      <c r="L11" s="83"/>
      <c r="M11" s="83"/>
      <c r="N11" s="83"/>
      <c r="O11" s="157">
        <f>SUM(C11:N11)</f>
        <v>0</v>
      </c>
    </row>
    <row r="12" spans="1:15" ht="21.2" customHeight="1" thickBot="1" x14ac:dyDescent="0.25">
      <c r="A12" s="444"/>
      <c r="B12" s="149" t="s">
        <v>2</v>
      </c>
      <c r="C12" s="150">
        <f t="shared" ref="C12:F12" si="0">C10-C11</f>
        <v>0</v>
      </c>
      <c r="D12" s="150">
        <f t="shared" si="0"/>
        <v>0</v>
      </c>
      <c r="E12" s="150">
        <f t="shared" si="0"/>
        <v>0</v>
      </c>
      <c r="F12" s="150">
        <f t="shared" si="0"/>
        <v>0</v>
      </c>
      <c r="G12" s="150">
        <f t="shared" ref="G12:N12" si="1">G10-G11</f>
        <v>0</v>
      </c>
      <c r="H12" s="150">
        <f t="shared" si="1"/>
        <v>0</v>
      </c>
      <c r="I12" s="150">
        <f t="shared" si="1"/>
        <v>0</v>
      </c>
      <c r="J12" s="150">
        <f t="shared" si="1"/>
        <v>0</v>
      </c>
      <c r="K12" s="150">
        <f t="shared" si="1"/>
        <v>0</v>
      </c>
      <c r="L12" s="150">
        <f t="shared" si="1"/>
        <v>0</v>
      </c>
      <c r="M12" s="150">
        <f t="shared" si="1"/>
        <v>0</v>
      </c>
      <c r="N12" s="151">
        <f t="shared" si="1"/>
        <v>0</v>
      </c>
      <c r="O12" s="158">
        <f>SUM(C12:N12)</f>
        <v>0</v>
      </c>
    </row>
    <row r="14" spans="1:15" x14ac:dyDescent="0.2">
      <c r="B14" s="429" t="s">
        <v>275</v>
      </c>
      <c r="C14" s="429"/>
      <c r="D14" s="429"/>
      <c r="E14" s="429"/>
      <c r="F14" s="429"/>
      <c r="G14" s="429"/>
      <c r="H14" s="429"/>
      <c r="I14" s="429"/>
      <c r="J14" s="429"/>
      <c r="K14" s="429"/>
      <c r="L14" s="429"/>
      <c r="M14" s="429"/>
      <c r="N14" s="429"/>
      <c r="O14" s="429"/>
    </row>
    <row r="15" spans="1:15" x14ac:dyDescent="0.2">
      <c r="B15" s="429"/>
      <c r="C15" s="429"/>
      <c r="D15" s="429"/>
      <c r="E15" s="429"/>
      <c r="F15" s="429"/>
      <c r="G15" s="429"/>
      <c r="H15" s="429"/>
      <c r="I15" s="429"/>
      <c r="J15" s="429"/>
      <c r="K15" s="429"/>
      <c r="L15" s="429"/>
      <c r="M15" s="429"/>
      <c r="N15" s="429"/>
      <c r="O15" s="429"/>
    </row>
    <row r="16" spans="1:15" x14ac:dyDescent="0.2">
      <c r="B16" s="429"/>
      <c r="C16" s="429"/>
      <c r="D16" s="429"/>
      <c r="E16" s="429"/>
      <c r="F16" s="429"/>
      <c r="G16" s="429"/>
      <c r="H16" s="429"/>
      <c r="I16" s="429"/>
      <c r="J16" s="429"/>
      <c r="K16" s="429"/>
      <c r="L16" s="429"/>
      <c r="M16" s="429"/>
      <c r="N16" s="429"/>
      <c r="O16" s="429"/>
    </row>
  </sheetData>
  <sheetProtection algorithmName="SHA-512" hashValue="V9MU/8LpBLDrUkByYIJX0w8i3Fg6r1Cxm1Ac8eRauOrf4lBOn3PUBwLFFz8Yp7KKI+NkD8qAkfPlkfe0EYM96g==" saltValue="Nkj313O4/zT2szC+pEOUpg==" spinCount="100000" sheet="1" formatCells="0" formatColumns="0" formatRows="0"/>
  <mergeCells count="7">
    <mergeCell ref="B14:O16"/>
    <mergeCell ref="A9:A12"/>
    <mergeCell ref="A7:B7"/>
    <mergeCell ref="A1:N1"/>
    <mergeCell ref="B2:N2"/>
    <mergeCell ref="B3:N3"/>
    <mergeCell ref="C8:N8"/>
  </mergeCells>
  <phoneticPr fontId="46" type="noConversion"/>
  <printOptions horizontalCentered="1"/>
  <pageMargins left="0.70866141732283472" right="0.70866141732283472" top="1.1811023622047245" bottom="0.78740157480314965" header="0.31496062992125984" footer="0.31496062992125984"/>
  <pageSetup paperSize="9" scale="47" orientation="landscape" r:id="rId1"/>
  <headerFooter scaleWithDoc="0">
    <oddHeader>&amp;C&amp;"Arial,Fett"&amp;12Antrag auf Gewährung von Leistungen 
gemäß DTFinVO 2024
des SMWA vom 13. Juni 2024</oddHeader>
    <oddFooter>&amp;CSeite &amp;P von &amp;N&amp;R&amp;K01+041Formularstand: 30.01.2026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O16"/>
  <sheetViews>
    <sheetView zoomScale="90" zoomScaleNormal="90" zoomScaleSheetLayoutView="100" workbookViewId="0">
      <pane xSplit="2" ySplit="8" topLeftCell="C9" activePane="bottomRight" state="frozen"/>
      <selection activeCell="B2" sqref="B2:D2"/>
      <selection pane="topRight" activeCell="B2" sqref="B2:D2"/>
      <selection pane="bottomLeft" activeCell="B2" sqref="B2:D2"/>
      <selection pane="bottomRight" activeCell="C9" sqref="C9"/>
    </sheetView>
  </sheetViews>
  <sheetFormatPr baseColWidth="10" defaultColWidth="10.85546875" defaultRowHeight="15" x14ac:dyDescent="0.2"/>
  <cols>
    <col min="1" max="1" width="31.28515625" style="8" customWidth="1"/>
    <col min="2" max="2" width="29" style="11" customWidth="1"/>
    <col min="3" max="6" width="15.7109375" style="11" customWidth="1"/>
    <col min="7" max="14" width="15.7109375" style="8" customWidth="1"/>
    <col min="15" max="15" width="18.7109375" style="8" customWidth="1"/>
    <col min="16" max="16384" width="10.85546875" style="8"/>
  </cols>
  <sheetData>
    <row r="1" spans="1:15" ht="30" customHeight="1" thickBot="1" x14ac:dyDescent="0.25">
      <c r="A1" s="421" t="s">
        <v>53</v>
      </c>
      <c r="B1" s="422"/>
      <c r="C1" s="422"/>
      <c r="D1" s="422"/>
      <c r="E1" s="422"/>
      <c r="F1" s="422"/>
      <c r="G1" s="422"/>
      <c r="H1" s="422"/>
      <c r="I1" s="422"/>
      <c r="J1" s="422"/>
      <c r="K1" s="422"/>
      <c r="L1" s="422"/>
      <c r="M1" s="422"/>
      <c r="N1" s="423"/>
      <c r="O1" s="10"/>
    </row>
    <row r="2" spans="1:15" ht="21.75" customHeight="1" thickBot="1" x14ac:dyDescent="0.25">
      <c r="A2" s="2" t="s">
        <v>35</v>
      </c>
      <c r="B2" s="437"/>
      <c r="C2" s="437"/>
      <c r="D2" s="437"/>
      <c r="E2" s="437"/>
      <c r="F2" s="437"/>
      <c r="G2" s="437"/>
      <c r="H2" s="437"/>
      <c r="I2" s="437"/>
      <c r="J2" s="437"/>
      <c r="K2" s="437"/>
      <c r="L2" s="437"/>
      <c r="M2" s="437"/>
      <c r="N2" s="438"/>
      <c r="O2" s="10"/>
    </row>
    <row r="3" spans="1:15" ht="19.5" customHeight="1" thickBot="1" x14ac:dyDescent="0.25">
      <c r="A3" s="2" t="s">
        <v>48</v>
      </c>
      <c r="B3" s="446" t="s">
        <v>50</v>
      </c>
      <c r="C3" s="446"/>
      <c r="D3" s="446"/>
      <c r="E3" s="446"/>
      <c r="F3" s="446"/>
      <c r="G3" s="446"/>
      <c r="H3" s="446"/>
      <c r="I3" s="446"/>
      <c r="J3" s="446"/>
      <c r="K3" s="446"/>
      <c r="L3" s="446"/>
      <c r="M3" s="446"/>
      <c r="N3" s="447"/>
      <c r="O3" s="339"/>
    </row>
    <row r="4" spans="1:15" s="9" customFormat="1" x14ac:dyDescent="0.2">
      <c r="A4" s="301"/>
      <c r="B4" s="304"/>
      <c r="C4" s="304"/>
      <c r="D4" s="304"/>
      <c r="E4" s="304"/>
      <c r="F4" s="304"/>
    </row>
    <row r="5" spans="1:15" s="9" customFormat="1" ht="15.75" thickBot="1" x14ac:dyDescent="0.25">
      <c r="A5" s="303"/>
      <c r="B5" s="304"/>
      <c r="C5" s="304"/>
      <c r="D5" s="304"/>
      <c r="E5" s="304"/>
      <c r="F5" s="304"/>
    </row>
    <row r="6" spans="1:15" ht="37.5" customHeight="1" thickBot="1" x14ac:dyDescent="0.25">
      <c r="A6" s="350"/>
      <c r="B6" s="349"/>
      <c r="O6" s="159" t="s">
        <v>25</v>
      </c>
    </row>
    <row r="7" spans="1:15" s="10" customFormat="1" ht="15" customHeight="1" x14ac:dyDescent="0.2">
      <c r="A7" s="435" t="s">
        <v>15</v>
      </c>
      <c r="B7" s="436"/>
      <c r="C7" s="140" t="s">
        <v>249</v>
      </c>
      <c r="D7" s="140" t="s">
        <v>250</v>
      </c>
      <c r="E7" s="140" t="s">
        <v>251</v>
      </c>
      <c r="F7" s="140" t="s">
        <v>252</v>
      </c>
      <c r="G7" s="140" t="s">
        <v>17</v>
      </c>
      <c r="H7" s="140" t="s">
        <v>18</v>
      </c>
      <c r="I7" s="140" t="s">
        <v>19</v>
      </c>
      <c r="J7" s="140" t="s">
        <v>20</v>
      </c>
      <c r="K7" s="140" t="s">
        <v>21</v>
      </c>
      <c r="L7" s="140" t="s">
        <v>22</v>
      </c>
      <c r="M7" s="140" t="s">
        <v>23</v>
      </c>
      <c r="N7" s="141" t="s">
        <v>24</v>
      </c>
      <c r="O7" s="155" t="s">
        <v>253</v>
      </c>
    </row>
    <row r="8" spans="1:15" s="10" customFormat="1" ht="15" customHeight="1" thickBot="1" x14ac:dyDescent="0.25">
      <c r="A8" s="142"/>
      <c r="B8" s="143"/>
      <c r="C8" s="440"/>
      <c r="D8" s="441"/>
      <c r="E8" s="441"/>
      <c r="F8" s="441"/>
      <c r="G8" s="441"/>
      <c r="H8" s="441"/>
      <c r="I8" s="441"/>
      <c r="J8" s="441"/>
      <c r="K8" s="441"/>
      <c r="L8" s="441"/>
      <c r="M8" s="441"/>
      <c r="N8" s="442"/>
      <c r="O8" s="160" t="s">
        <v>32</v>
      </c>
    </row>
    <row r="9" spans="1:15" ht="21.2" customHeight="1" x14ac:dyDescent="0.2">
      <c r="A9" s="443" t="s">
        <v>55</v>
      </c>
      <c r="B9" s="148" t="s">
        <v>16</v>
      </c>
      <c r="C9" s="118"/>
      <c r="D9" s="118"/>
      <c r="E9" s="118"/>
      <c r="F9" s="118"/>
      <c r="G9" s="118"/>
      <c r="H9" s="118"/>
      <c r="I9" s="118"/>
      <c r="J9" s="118"/>
      <c r="K9" s="118"/>
      <c r="L9" s="118"/>
      <c r="M9" s="118"/>
      <c r="N9" s="118"/>
      <c r="O9" s="156">
        <f>SUM(C9:N9)</f>
        <v>0</v>
      </c>
    </row>
    <row r="10" spans="1:15" ht="43.5" customHeight="1" x14ac:dyDescent="0.2">
      <c r="A10" s="443"/>
      <c r="B10" s="149" t="s">
        <v>274</v>
      </c>
      <c r="C10" s="83"/>
      <c r="D10" s="83"/>
      <c r="E10" s="83"/>
      <c r="F10" s="83"/>
      <c r="G10" s="83"/>
      <c r="H10" s="83"/>
      <c r="I10" s="83"/>
      <c r="J10" s="83"/>
      <c r="K10" s="83"/>
      <c r="L10" s="83"/>
      <c r="M10" s="83"/>
      <c r="N10" s="83"/>
      <c r="O10" s="157">
        <f>SUM(C10:N10)</f>
        <v>0</v>
      </c>
    </row>
    <row r="11" spans="1:15" ht="21.2" customHeight="1" x14ac:dyDescent="0.2">
      <c r="A11" s="443"/>
      <c r="B11" s="149" t="s">
        <v>248</v>
      </c>
      <c r="C11" s="83"/>
      <c r="D11" s="83"/>
      <c r="E11" s="83"/>
      <c r="F11" s="83"/>
      <c r="G11" s="83"/>
      <c r="H11" s="83"/>
      <c r="I11" s="83"/>
      <c r="J11" s="83"/>
      <c r="K11" s="83"/>
      <c r="L11" s="83"/>
      <c r="M11" s="83"/>
      <c r="N11" s="83"/>
      <c r="O11" s="157">
        <f>SUM(C11:N11)</f>
        <v>0</v>
      </c>
    </row>
    <row r="12" spans="1:15" ht="21.2" customHeight="1" thickBot="1" x14ac:dyDescent="0.25">
      <c r="A12" s="445"/>
      <c r="B12" s="152" t="s">
        <v>2</v>
      </c>
      <c r="C12" s="153">
        <f>C10-C11</f>
        <v>0</v>
      </c>
      <c r="D12" s="153">
        <f t="shared" ref="D12:F12" si="0">D10-D11</f>
        <v>0</v>
      </c>
      <c r="E12" s="153">
        <f t="shared" si="0"/>
        <v>0</v>
      </c>
      <c r="F12" s="153">
        <f t="shared" si="0"/>
        <v>0</v>
      </c>
      <c r="G12" s="153">
        <f t="shared" ref="G12:N12" si="1">G10-G11</f>
        <v>0</v>
      </c>
      <c r="H12" s="153">
        <f t="shared" si="1"/>
        <v>0</v>
      </c>
      <c r="I12" s="153">
        <f t="shared" si="1"/>
        <v>0</v>
      </c>
      <c r="J12" s="153">
        <f t="shared" si="1"/>
        <v>0</v>
      </c>
      <c r="K12" s="153">
        <f t="shared" si="1"/>
        <v>0</v>
      </c>
      <c r="L12" s="153">
        <f t="shared" si="1"/>
        <v>0</v>
      </c>
      <c r="M12" s="153">
        <f t="shared" si="1"/>
        <v>0</v>
      </c>
      <c r="N12" s="154">
        <f t="shared" si="1"/>
        <v>0</v>
      </c>
      <c r="O12" s="158">
        <f>SUM(C12:N12)</f>
        <v>0</v>
      </c>
    </row>
    <row r="14" spans="1:15" x14ac:dyDescent="0.2">
      <c r="B14" s="429" t="s">
        <v>275</v>
      </c>
      <c r="C14" s="429"/>
      <c r="D14" s="429"/>
      <c r="E14" s="429"/>
      <c r="F14" s="429"/>
      <c r="G14" s="429"/>
      <c r="H14" s="429"/>
      <c r="I14" s="429"/>
      <c r="J14" s="429"/>
      <c r="K14" s="429"/>
      <c r="L14" s="429"/>
      <c r="M14" s="429"/>
      <c r="N14" s="429"/>
      <c r="O14" s="429"/>
    </row>
    <row r="15" spans="1:15" x14ac:dyDescent="0.2">
      <c r="B15" s="429"/>
      <c r="C15" s="429"/>
      <c r="D15" s="429"/>
      <c r="E15" s="429"/>
      <c r="F15" s="429"/>
      <c r="G15" s="429"/>
      <c r="H15" s="429"/>
      <c r="I15" s="429"/>
      <c r="J15" s="429"/>
      <c r="K15" s="429"/>
      <c r="L15" s="429"/>
      <c r="M15" s="429"/>
      <c r="N15" s="429"/>
      <c r="O15" s="429"/>
    </row>
    <row r="16" spans="1:15" x14ac:dyDescent="0.2">
      <c r="B16" s="429"/>
      <c r="C16" s="429"/>
      <c r="D16" s="429"/>
      <c r="E16" s="429"/>
      <c r="F16" s="429"/>
      <c r="G16" s="429"/>
      <c r="H16" s="429"/>
      <c r="I16" s="429"/>
      <c r="J16" s="429"/>
      <c r="K16" s="429"/>
      <c r="L16" s="429"/>
      <c r="M16" s="429"/>
      <c r="N16" s="429"/>
      <c r="O16" s="429"/>
    </row>
  </sheetData>
  <sheetProtection algorithmName="SHA-512" hashValue="Hyx1ZXoGwvrekoJ6kq90/ecpnd/ovLFidGyyALNpPN4Di3W1Ds5aPxnLLiDwkM6sl0AtGxajJJ4MpBhP0vvJVg==" saltValue="6t4YIDDIo3EuJecJNA6uhA==" spinCount="100000" sheet="1" formatCells="0" formatColumns="0" formatRows="0"/>
  <mergeCells count="7">
    <mergeCell ref="B14:O16"/>
    <mergeCell ref="A1:N1"/>
    <mergeCell ref="B2:N2"/>
    <mergeCell ref="A9:A12"/>
    <mergeCell ref="A7:B7"/>
    <mergeCell ref="C8:N8"/>
    <mergeCell ref="B3:N3"/>
  </mergeCells>
  <phoneticPr fontId="46" type="noConversion"/>
  <printOptions horizontalCentered="1"/>
  <pageMargins left="0.70866141732283472" right="0.70866141732283472" top="1.1811023622047245" bottom="0.78740157480314965" header="0.31496062992125984" footer="0.31496062992125984"/>
  <pageSetup paperSize="9" scale="49" orientation="landscape" r:id="rId1"/>
  <headerFooter scaleWithDoc="0">
    <oddHeader>&amp;C&amp;"Arial,Fett"&amp;12Antrag auf Gewährung von Leistungen 
gemäß DTFinVO 2024
des SMWA vom 13. Juni 2024</oddHeader>
    <oddFooter>&amp;CSeite &amp;P von &amp;N&amp;R&amp;K01+041Formularstand: 30.01.2026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82"/>
  <sheetViews>
    <sheetView zoomScale="90" zoomScaleNormal="90" zoomScaleSheetLayoutView="100" workbookViewId="0">
      <pane xSplit="2" ySplit="8" topLeftCell="C9" activePane="bottomRight" state="frozen"/>
      <selection activeCell="B2" sqref="B2:D2"/>
      <selection pane="topRight" activeCell="B2" sqref="B2:D2"/>
      <selection pane="bottomLeft" activeCell="B2" sqref="B2:D2"/>
      <selection pane="bottomRight" activeCell="B9" sqref="B9"/>
    </sheetView>
  </sheetViews>
  <sheetFormatPr baseColWidth="10" defaultColWidth="10.85546875" defaultRowHeight="15" x14ac:dyDescent="0.2"/>
  <cols>
    <col min="1" max="1" width="31.28515625" style="8" customWidth="1"/>
    <col min="2" max="2" width="29" style="11" customWidth="1"/>
    <col min="3" max="6" width="15.7109375" style="11" customWidth="1"/>
    <col min="7" max="14" width="15.7109375" style="8" customWidth="1"/>
    <col min="15" max="15" width="18.28515625" style="8" customWidth="1"/>
    <col min="16" max="16384" width="10.85546875" style="8"/>
  </cols>
  <sheetData>
    <row r="1" spans="1:15" ht="30" customHeight="1" thickBot="1" x14ac:dyDescent="0.25">
      <c r="A1" s="421" t="s">
        <v>52</v>
      </c>
      <c r="B1" s="422"/>
      <c r="C1" s="422"/>
      <c r="D1" s="422"/>
      <c r="E1" s="422"/>
      <c r="F1" s="422"/>
      <c r="G1" s="422"/>
      <c r="H1" s="422"/>
      <c r="I1" s="422"/>
      <c r="J1" s="422"/>
      <c r="K1" s="422"/>
      <c r="L1" s="422"/>
      <c r="M1" s="422"/>
      <c r="N1" s="423"/>
      <c r="O1" s="1"/>
    </row>
    <row r="2" spans="1:15" ht="21.75" customHeight="1" thickBot="1" x14ac:dyDescent="0.25">
      <c r="A2" s="2" t="s">
        <v>35</v>
      </c>
      <c r="B2" s="437"/>
      <c r="C2" s="437"/>
      <c r="D2" s="437"/>
      <c r="E2" s="437"/>
      <c r="F2" s="437"/>
      <c r="G2" s="437"/>
      <c r="H2" s="437"/>
      <c r="I2" s="437"/>
      <c r="J2" s="437"/>
      <c r="K2" s="437"/>
      <c r="L2" s="437"/>
      <c r="M2" s="437"/>
      <c r="N2" s="438"/>
      <c r="O2" s="1"/>
    </row>
    <row r="3" spans="1:15" ht="15.75" customHeight="1" thickBot="1" x14ac:dyDescent="0.25">
      <c r="A3" s="2" t="s">
        <v>48</v>
      </c>
      <c r="B3" s="446" t="s">
        <v>51</v>
      </c>
      <c r="C3" s="446"/>
      <c r="D3" s="446"/>
      <c r="E3" s="446"/>
      <c r="F3" s="446"/>
      <c r="G3" s="446"/>
      <c r="H3" s="446"/>
      <c r="I3" s="446"/>
      <c r="J3" s="446"/>
      <c r="K3" s="446"/>
      <c r="L3" s="446"/>
      <c r="M3" s="446"/>
      <c r="N3" s="447"/>
      <c r="O3" s="1"/>
    </row>
    <row r="4" spans="1:15" s="9" customFormat="1" x14ac:dyDescent="0.2">
      <c r="A4" s="301"/>
      <c r="B4" s="304"/>
      <c r="C4" s="304"/>
      <c r="D4" s="304"/>
      <c r="E4" s="304"/>
      <c r="F4" s="304"/>
    </row>
    <row r="5" spans="1:15" s="9" customFormat="1" ht="15.75" thickBot="1" x14ac:dyDescent="0.25">
      <c r="A5" s="303"/>
      <c r="B5" s="304"/>
      <c r="C5" s="304"/>
      <c r="D5" s="304"/>
      <c r="E5" s="304"/>
      <c r="F5" s="304"/>
    </row>
    <row r="6" spans="1:15" ht="37.5" customHeight="1" thickBot="1" x14ac:dyDescent="0.25">
      <c r="A6" s="420"/>
      <c r="B6" s="349"/>
      <c r="O6" s="159" t="s">
        <v>25</v>
      </c>
    </row>
    <row r="7" spans="1:15" s="10" customFormat="1" ht="15" customHeight="1" x14ac:dyDescent="0.2">
      <c r="A7" s="435" t="s">
        <v>15</v>
      </c>
      <c r="B7" s="436"/>
      <c r="C7" s="140" t="s">
        <v>249</v>
      </c>
      <c r="D7" s="140" t="s">
        <v>250</v>
      </c>
      <c r="E7" s="140" t="s">
        <v>251</v>
      </c>
      <c r="F7" s="140" t="s">
        <v>252</v>
      </c>
      <c r="G7" s="140" t="s">
        <v>17</v>
      </c>
      <c r="H7" s="140" t="s">
        <v>18</v>
      </c>
      <c r="I7" s="140" t="s">
        <v>19</v>
      </c>
      <c r="J7" s="140" t="s">
        <v>20</v>
      </c>
      <c r="K7" s="140" t="s">
        <v>21</v>
      </c>
      <c r="L7" s="140" t="s">
        <v>22</v>
      </c>
      <c r="M7" s="140" t="s">
        <v>23</v>
      </c>
      <c r="N7" s="305" t="s">
        <v>24</v>
      </c>
      <c r="O7" s="155" t="s">
        <v>253</v>
      </c>
    </row>
    <row r="8" spans="1:15" s="10" customFormat="1" ht="15.75" customHeight="1" thickBot="1" x14ac:dyDescent="0.25">
      <c r="A8" s="306"/>
      <c r="B8" s="418"/>
      <c r="C8" s="440"/>
      <c r="D8" s="441"/>
      <c r="E8" s="441"/>
      <c r="F8" s="441"/>
      <c r="G8" s="441"/>
      <c r="H8" s="441"/>
      <c r="I8" s="441"/>
      <c r="J8" s="441"/>
      <c r="K8" s="441"/>
      <c r="L8" s="441"/>
      <c r="M8" s="441"/>
      <c r="N8" s="442"/>
      <c r="O8" s="160" t="s">
        <v>32</v>
      </c>
    </row>
    <row r="9" spans="1:15" s="85" customFormat="1" ht="30" customHeight="1" x14ac:dyDescent="0.2">
      <c r="A9" s="307" t="s">
        <v>56</v>
      </c>
      <c r="B9" s="87"/>
      <c r="C9" s="308"/>
      <c r="D9" s="308"/>
      <c r="E9" s="308"/>
      <c r="F9" s="308"/>
      <c r="G9" s="308"/>
      <c r="H9" s="308"/>
      <c r="I9" s="308"/>
      <c r="J9" s="308"/>
      <c r="K9" s="309"/>
      <c r="L9" s="309"/>
      <c r="M9" s="309"/>
      <c r="N9" s="310"/>
      <c r="O9" s="372"/>
    </row>
    <row r="10" spans="1:15" s="86" customFormat="1" ht="21.2" customHeight="1" x14ac:dyDescent="0.2">
      <c r="A10" s="448" t="s">
        <v>57</v>
      </c>
      <c r="B10" s="144" t="s">
        <v>16</v>
      </c>
      <c r="C10" s="83"/>
      <c r="D10" s="83"/>
      <c r="E10" s="83"/>
      <c r="F10" s="83"/>
      <c r="G10" s="83"/>
      <c r="H10" s="83"/>
      <c r="I10" s="83"/>
      <c r="J10" s="83"/>
      <c r="K10" s="83"/>
      <c r="L10" s="83"/>
      <c r="M10" s="83"/>
      <c r="N10" s="83"/>
      <c r="O10" s="157">
        <f>SUM(C10:N10)</f>
        <v>0</v>
      </c>
    </row>
    <row r="11" spans="1:15" s="86" customFormat="1" ht="54" customHeight="1" x14ac:dyDescent="0.2">
      <c r="A11" s="433"/>
      <c r="B11" s="144" t="s">
        <v>274</v>
      </c>
      <c r="C11" s="83"/>
      <c r="D11" s="83"/>
      <c r="E11" s="83"/>
      <c r="F11" s="83"/>
      <c r="G11" s="83"/>
      <c r="H11" s="83"/>
      <c r="I11" s="83"/>
      <c r="J11" s="83"/>
      <c r="K11" s="83"/>
      <c r="L11" s="83"/>
      <c r="M11" s="83"/>
      <c r="N11" s="83"/>
      <c r="O11" s="157">
        <f>SUM(C11:N11)</f>
        <v>0</v>
      </c>
    </row>
    <row r="12" spans="1:15" s="86" customFormat="1" ht="21.2" customHeight="1" x14ac:dyDescent="0.2">
      <c r="A12" s="433"/>
      <c r="B12" s="144" t="s">
        <v>248</v>
      </c>
      <c r="C12" s="83"/>
      <c r="D12" s="83"/>
      <c r="E12" s="83"/>
      <c r="F12" s="83"/>
      <c r="G12" s="83"/>
      <c r="H12" s="83"/>
      <c r="I12" s="83"/>
      <c r="J12" s="83"/>
      <c r="K12" s="83"/>
      <c r="L12" s="83"/>
      <c r="M12" s="83"/>
      <c r="N12" s="83"/>
      <c r="O12" s="157">
        <f>SUM(C12:N12)</f>
        <v>0</v>
      </c>
    </row>
    <row r="13" spans="1:15" s="86" customFormat="1" ht="21.2" customHeight="1" thickBot="1" x14ac:dyDescent="0.25">
      <c r="A13" s="434"/>
      <c r="B13" s="232" t="s">
        <v>2</v>
      </c>
      <c r="C13" s="153">
        <f t="shared" ref="C13:F13" si="0">C11-C12</f>
        <v>0</v>
      </c>
      <c r="D13" s="153">
        <f t="shared" si="0"/>
        <v>0</v>
      </c>
      <c r="E13" s="153">
        <f t="shared" si="0"/>
        <v>0</v>
      </c>
      <c r="F13" s="153">
        <f t="shared" si="0"/>
        <v>0</v>
      </c>
      <c r="G13" s="153">
        <f t="shared" ref="G13:N13" si="1">G11-G12</f>
        <v>0</v>
      </c>
      <c r="H13" s="153">
        <f t="shared" si="1"/>
        <v>0</v>
      </c>
      <c r="I13" s="153">
        <f t="shared" si="1"/>
        <v>0</v>
      </c>
      <c r="J13" s="153">
        <f t="shared" si="1"/>
        <v>0</v>
      </c>
      <c r="K13" s="153">
        <f t="shared" si="1"/>
        <v>0</v>
      </c>
      <c r="L13" s="153">
        <f t="shared" si="1"/>
        <v>0</v>
      </c>
      <c r="M13" s="153">
        <f t="shared" si="1"/>
        <v>0</v>
      </c>
      <c r="N13" s="154">
        <f t="shared" si="1"/>
        <v>0</v>
      </c>
      <c r="O13" s="373">
        <f>SUM(C13:N13)</f>
        <v>0</v>
      </c>
    </row>
    <row r="14" spans="1:15" s="85" customFormat="1" ht="30" customHeight="1" x14ac:dyDescent="0.2">
      <c r="A14" s="307" t="s">
        <v>56</v>
      </c>
      <c r="B14" s="87"/>
      <c r="C14" s="308"/>
      <c r="D14" s="308"/>
      <c r="E14" s="308"/>
      <c r="F14" s="308"/>
      <c r="G14" s="308"/>
      <c r="H14" s="308"/>
      <c r="I14" s="308"/>
      <c r="J14" s="308"/>
      <c r="K14" s="309"/>
      <c r="L14" s="309"/>
      <c r="M14" s="309"/>
      <c r="N14" s="310"/>
      <c r="O14" s="372"/>
    </row>
    <row r="15" spans="1:15" s="86" customFormat="1" ht="21.2" customHeight="1" x14ac:dyDescent="0.2">
      <c r="A15" s="448" t="s">
        <v>57</v>
      </c>
      <c r="B15" s="144" t="s">
        <v>16</v>
      </c>
      <c r="C15" s="83"/>
      <c r="D15" s="83"/>
      <c r="E15" s="83"/>
      <c r="F15" s="83"/>
      <c r="G15" s="83"/>
      <c r="H15" s="83"/>
      <c r="I15" s="83"/>
      <c r="J15" s="83"/>
      <c r="K15" s="83"/>
      <c r="L15" s="83"/>
      <c r="M15" s="83"/>
      <c r="N15" s="83"/>
      <c r="O15" s="157">
        <f>SUM(C15:N15)</f>
        <v>0</v>
      </c>
    </row>
    <row r="16" spans="1:15" s="86" customFormat="1" ht="53.25" customHeight="1" x14ac:dyDescent="0.2">
      <c r="A16" s="433"/>
      <c r="B16" s="144" t="s">
        <v>274</v>
      </c>
      <c r="C16" s="83"/>
      <c r="D16" s="83"/>
      <c r="E16" s="83"/>
      <c r="F16" s="83"/>
      <c r="G16" s="83"/>
      <c r="H16" s="83"/>
      <c r="I16" s="83"/>
      <c r="J16" s="83"/>
      <c r="K16" s="83"/>
      <c r="L16" s="83"/>
      <c r="M16" s="83"/>
      <c r="N16" s="83"/>
      <c r="O16" s="157">
        <f>SUM(C16:N16)</f>
        <v>0</v>
      </c>
    </row>
    <row r="17" spans="1:15" s="86" customFormat="1" ht="21.2" customHeight="1" x14ac:dyDescent="0.2">
      <c r="A17" s="433"/>
      <c r="B17" s="144" t="s">
        <v>248</v>
      </c>
      <c r="C17" s="83"/>
      <c r="D17" s="83"/>
      <c r="E17" s="83"/>
      <c r="F17" s="83"/>
      <c r="G17" s="83"/>
      <c r="H17" s="83"/>
      <c r="I17" s="83"/>
      <c r="J17" s="83"/>
      <c r="K17" s="83"/>
      <c r="L17" s="83"/>
      <c r="M17" s="83"/>
      <c r="N17" s="83"/>
      <c r="O17" s="157">
        <f>SUM(C17:N17)</f>
        <v>0</v>
      </c>
    </row>
    <row r="18" spans="1:15" s="86" customFormat="1" ht="21.2" customHeight="1" thickBot="1" x14ac:dyDescent="0.25">
      <c r="A18" s="453"/>
      <c r="B18" s="419" t="s">
        <v>2</v>
      </c>
      <c r="C18" s="153">
        <f t="shared" ref="C18:F18" si="2">C16-C17</f>
        <v>0</v>
      </c>
      <c r="D18" s="153">
        <f t="shared" si="2"/>
        <v>0</v>
      </c>
      <c r="E18" s="153">
        <f t="shared" si="2"/>
        <v>0</v>
      </c>
      <c r="F18" s="153">
        <f t="shared" si="2"/>
        <v>0</v>
      </c>
      <c r="G18" s="153">
        <f t="shared" ref="G18:N18" si="3">G16-G17</f>
        <v>0</v>
      </c>
      <c r="H18" s="153">
        <f t="shared" si="3"/>
        <v>0</v>
      </c>
      <c r="I18" s="153">
        <f t="shared" si="3"/>
        <v>0</v>
      </c>
      <c r="J18" s="153">
        <f t="shared" si="3"/>
        <v>0</v>
      </c>
      <c r="K18" s="153">
        <f t="shared" si="3"/>
        <v>0</v>
      </c>
      <c r="L18" s="153">
        <f t="shared" si="3"/>
        <v>0</v>
      </c>
      <c r="M18" s="153">
        <f t="shared" si="3"/>
        <v>0</v>
      </c>
      <c r="N18" s="154">
        <f t="shared" si="3"/>
        <v>0</v>
      </c>
      <c r="O18" s="373">
        <f>SUM(C18:N18)</f>
        <v>0</v>
      </c>
    </row>
    <row r="19" spans="1:15" s="85" customFormat="1" ht="30" customHeight="1" x14ac:dyDescent="0.2">
      <c r="A19" s="307" t="s">
        <v>56</v>
      </c>
      <c r="B19" s="87"/>
      <c r="C19" s="308"/>
      <c r="D19" s="308"/>
      <c r="E19" s="308"/>
      <c r="F19" s="308"/>
      <c r="G19" s="308"/>
      <c r="H19" s="308"/>
      <c r="I19" s="308"/>
      <c r="J19" s="308"/>
      <c r="K19" s="309"/>
      <c r="L19" s="309"/>
      <c r="M19" s="309"/>
      <c r="N19" s="310"/>
      <c r="O19" s="372"/>
    </row>
    <row r="20" spans="1:15" s="86" customFormat="1" ht="21.2" customHeight="1" x14ac:dyDescent="0.2">
      <c r="A20" s="448" t="s">
        <v>57</v>
      </c>
      <c r="B20" s="144" t="s">
        <v>16</v>
      </c>
      <c r="C20" s="83"/>
      <c r="D20" s="83"/>
      <c r="E20" s="83"/>
      <c r="F20" s="83"/>
      <c r="G20" s="83"/>
      <c r="H20" s="83"/>
      <c r="I20" s="83"/>
      <c r="J20" s="83"/>
      <c r="K20" s="83"/>
      <c r="L20" s="83"/>
      <c r="M20" s="83"/>
      <c r="N20" s="83"/>
      <c r="O20" s="157">
        <f>SUM(C20:N20)</f>
        <v>0</v>
      </c>
    </row>
    <row r="21" spans="1:15" s="86" customFormat="1" ht="54" customHeight="1" x14ac:dyDescent="0.2">
      <c r="A21" s="433"/>
      <c r="B21" s="144" t="s">
        <v>274</v>
      </c>
      <c r="C21" s="83"/>
      <c r="D21" s="83"/>
      <c r="E21" s="83"/>
      <c r="F21" s="83"/>
      <c r="G21" s="83"/>
      <c r="H21" s="83"/>
      <c r="I21" s="83"/>
      <c r="J21" s="83"/>
      <c r="K21" s="83"/>
      <c r="L21" s="83"/>
      <c r="M21" s="83"/>
      <c r="N21" s="83"/>
      <c r="O21" s="157">
        <f>SUM(C21:N21)</f>
        <v>0</v>
      </c>
    </row>
    <row r="22" spans="1:15" s="86" customFormat="1" ht="21.2" customHeight="1" x14ac:dyDescent="0.2">
      <c r="A22" s="433"/>
      <c r="B22" s="144" t="s">
        <v>248</v>
      </c>
      <c r="C22" s="83"/>
      <c r="D22" s="83"/>
      <c r="E22" s="83"/>
      <c r="F22" s="83"/>
      <c r="G22" s="83"/>
      <c r="H22" s="83"/>
      <c r="I22" s="83"/>
      <c r="J22" s="83"/>
      <c r="K22" s="83"/>
      <c r="L22" s="83"/>
      <c r="M22" s="83"/>
      <c r="N22" s="83"/>
      <c r="O22" s="157">
        <f>SUM(C22:N22)</f>
        <v>0</v>
      </c>
    </row>
    <row r="23" spans="1:15" s="86" customFormat="1" ht="21.2" customHeight="1" thickBot="1" x14ac:dyDescent="0.25">
      <c r="A23" s="434"/>
      <c r="B23" s="232" t="s">
        <v>2</v>
      </c>
      <c r="C23" s="153">
        <f t="shared" ref="C23:N23" si="4">C21-C22</f>
        <v>0</v>
      </c>
      <c r="D23" s="153">
        <f t="shared" si="4"/>
        <v>0</v>
      </c>
      <c r="E23" s="153">
        <f t="shared" si="4"/>
        <v>0</v>
      </c>
      <c r="F23" s="153">
        <f t="shared" si="4"/>
        <v>0</v>
      </c>
      <c r="G23" s="153">
        <f t="shared" si="4"/>
        <v>0</v>
      </c>
      <c r="H23" s="153">
        <f t="shared" si="4"/>
        <v>0</v>
      </c>
      <c r="I23" s="153">
        <f t="shared" si="4"/>
        <v>0</v>
      </c>
      <c r="J23" s="153">
        <f t="shared" si="4"/>
        <v>0</v>
      </c>
      <c r="K23" s="153">
        <f t="shared" si="4"/>
        <v>0</v>
      </c>
      <c r="L23" s="153">
        <f t="shared" si="4"/>
        <v>0</v>
      </c>
      <c r="M23" s="153">
        <f t="shared" si="4"/>
        <v>0</v>
      </c>
      <c r="N23" s="154">
        <f t="shared" si="4"/>
        <v>0</v>
      </c>
      <c r="O23" s="373">
        <f>SUM(C23:N23)</f>
        <v>0</v>
      </c>
    </row>
    <row r="24" spans="1:15" s="85" customFormat="1" ht="30" customHeight="1" x14ac:dyDescent="0.2">
      <c r="A24" s="307" t="s">
        <v>56</v>
      </c>
      <c r="B24" s="87"/>
      <c r="C24" s="308"/>
      <c r="D24" s="308"/>
      <c r="E24" s="308"/>
      <c r="F24" s="308"/>
      <c r="G24" s="308"/>
      <c r="H24" s="308"/>
      <c r="I24" s="308"/>
      <c r="J24" s="308"/>
      <c r="K24" s="309"/>
      <c r="L24" s="309"/>
      <c r="M24" s="309"/>
      <c r="N24" s="310"/>
      <c r="O24" s="372"/>
    </row>
    <row r="25" spans="1:15" s="86" customFormat="1" ht="21.2" customHeight="1" x14ac:dyDescent="0.2">
      <c r="A25" s="448" t="s">
        <v>57</v>
      </c>
      <c r="B25" s="144" t="s">
        <v>16</v>
      </c>
      <c r="C25" s="83"/>
      <c r="D25" s="83"/>
      <c r="E25" s="83"/>
      <c r="F25" s="83"/>
      <c r="G25" s="83"/>
      <c r="H25" s="83"/>
      <c r="I25" s="83"/>
      <c r="J25" s="83"/>
      <c r="K25" s="83"/>
      <c r="L25" s="83"/>
      <c r="M25" s="83"/>
      <c r="N25" s="83"/>
      <c r="O25" s="157">
        <f>SUM(C25:N25)</f>
        <v>0</v>
      </c>
    </row>
    <row r="26" spans="1:15" s="86" customFormat="1" ht="53.25" customHeight="1" x14ac:dyDescent="0.2">
      <c r="A26" s="433"/>
      <c r="B26" s="144" t="s">
        <v>274</v>
      </c>
      <c r="C26" s="83"/>
      <c r="D26" s="83"/>
      <c r="E26" s="83"/>
      <c r="F26" s="83"/>
      <c r="G26" s="83"/>
      <c r="H26" s="83"/>
      <c r="I26" s="83"/>
      <c r="J26" s="83"/>
      <c r="K26" s="83"/>
      <c r="L26" s="83"/>
      <c r="M26" s="83"/>
      <c r="N26" s="83"/>
      <c r="O26" s="157">
        <f>SUM(C26:N26)</f>
        <v>0</v>
      </c>
    </row>
    <row r="27" spans="1:15" s="86" customFormat="1" ht="21.2" customHeight="1" x14ac:dyDescent="0.2">
      <c r="A27" s="433"/>
      <c r="B27" s="144" t="s">
        <v>248</v>
      </c>
      <c r="C27" s="83"/>
      <c r="D27" s="83"/>
      <c r="E27" s="83"/>
      <c r="F27" s="83"/>
      <c r="G27" s="83"/>
      <c r="H27" s="83"/>
      <c r="I27" s="83"/>
      <c r="J27" s="83"/>
      <c r="K27" s="83"/>
      <c r="L27" s="83"/>
      <c r="M27" s="83"/>
      <c r="N27" s="83"/>
      <c r="O27" s="157">
        <f>SUM(C27:N27)</f>
        <v>0</v>
      </c>
    </row>
    <row r="28" spans="1:15" s="86" customFormat="1" ht="21.2" customHeight="1" thickBot="1" x14ac:dyDescent="0.25">
      <c r="A28" s="434"/>
      <c r="B28" s="419" t="s">
        <v>2</v>
      </c>
      <c r="C28" s="153">
        <f t="shared" ref="C28:N28" si="5">C26-C27</f>
        <v>0</v>
      </c>
      <c r="D28" s="153">
        <f t="shared" si="5"/>
        <v>0</v>
      </c>
      <c r="E28" s="153">
        <f t="shared" si="5"/>
        <v>0</v>
      </c>
      <c r="F28" s="153">
        <f t="shared" si="5"/>
        <v>0</v>
      </c>
      <c r="G28" s="153">
        <f t="shared" si="5"/>
        <v>0</v>
      </c>
      <c r="H28" s="153">
        <f t="shared" si="5"/>
        <v>0</v>
      </c>
      <c r="I28" s="153">
        <f t="shared" si="5"/>
        <v>0</v>
      </c>
      <c r="J28" s="153">
        <f t="shared" si="5"/>
        <v>0</v>
      </c>
      <c r="K28" s="153">
        <f t="shared" si="5"/>
        <v>0</v>
      </c>
      <c r="L28" s="153">
        <f t="shared" si="5"/>
        <v>0</v>
      </c>
      <c r="M28" s="153">
        <f t="shared" si="5"/>
        <v>0</v>
      </c>
      <c r="N28" s="154">
        <f t="shared" si="5"/>
        <v>0</v>
      </c>
      <c r="O28" s="373">
        <f>SUM(C28:N28)</f>
        <v>0</v>
      </c>
    </row>
    <row r="29" spans="1:15" s="85" customFormat="1" ht="30" customHeight="1" x14ac:dyDescent="0.2">
      <c r="A29" s="307" t="s">
        <v>56</v>
      </c>
      <c r="B29" s="87"/>
      <c r="C29" s="308"/>
      <c r="D29" s="308"/>
      <c r="E29" s="308"/>
      <c r="F29" s="308"/>
      <c r="G29" s="308"/>
      <c r="H29" s="308"/>
      <c r="I29" s="308"/>
      <c r="J29" s="308"/>
      <c r="K29" s="309"/>
      <c r="L29" s="309"/>
      <c r="M29" s="309"/>
      <c r="N29" s="310"/>
      <c r="O29" s="372"/>
    </row>
    <row r="30" spans="1:15" s="86" customFormat="1" ht="21.2" customHeight="1" x14ac:dyDescent="0.2">
      <c r="A30" s="448" t="s">
        <v>57</v>
      </c>
      <c r="B30" s="144" t="s">
        <v>16</v>
      </c>
      <c r="C30" s="83"/>
      <c r="D30" s="83"/>
      <c r="E30" s="83"/>
      <c r="F30" s="83"/>
      <c r="G30" s="83"/>
      <c r="H30" s="83"/>
      <c r="I30" s="83"/>
      <c r="J30" s="83"/>
      <c r="K30" s="83"/>
      <c r="L30" s="83"/>
      <c r="M30" s="83"/>
      <c r="N30" s="83"/>
      <c r="O30" s="157">
        <f>SUM(C30:N30)</f>
        <v>0</v>
      </c>
    </row>
    <row r="31" spans="1:15" s="86" customFormat="1" ht="53.25" customHeight="1" x14ac:dyDescent="0.2">
      <c r="A31" s="433"/>
      <c r="B31" s="144" t="s">
        <v>274</v>
      </c>
      <c r="C31" s="83"/>
      <c r="D31" s="83"/>
      <c r="E31" s="83"/>
      <c r="F31" s="83"/>
      <c r="G31" s="83"/>
      <c r="H31" s="83"/>
      <c r="I31" s="83"/>
      <c r="J31" s="83"/>
      <c r="K31" s="83"/>
      <c r="L31" s="83"/>
      <c r="M31" s="83"/>
      <c r="N31" s="83"/>
      <c r="O31" s="157">
        <f>SUM(C31:N31)</f>
        <v>0</v>
      </c>
    </row>
    <row r="32" spans="1:15" s="86" customFormat="1" ht="21.2" customHeight="1" x14ac:dyDescent="0.2">
      <c r="A32" s="433"/>
      <c r="B32" s="144" t="s">
        <v>248</v>
      </c>
      <c r="C32" s="83"/>
      <c r="D32" s="83"/>
      <c r="E32" s="83"/>
      <c r="F32" s="83"/>
      <c r="G32" s="83"/>
      <c r="H32" s="83"/>
      <c r="I32" s="83"/>
      <c r="J32" s="83"/>
      <c r="K32" s="83"/>
      <c r="L32" s="83"/>
      <c r="M32" s="83"/>
      <c r="N32" s="83"/>
      <c r="O32" s="157">
        <f>SUM(C32:N32)</f>
        <v>0</v>
      </c>
    </row>
    <row r="33" spans="1:15" s="86" customFormat="1" ht="21.2" customHeight="1" thickBot="1" x14ac:dyDescent="0.25">
      <c r="A33" s="434"/>
      <c r="B33" s="145" t="s">
        <v>2</v>
      </c>
      <c r="C33" s="311">
        <f t="shared" ref="C33:N33" si="6">C31-C32</f>
        <v>0</v>
      </c>
      <c r="D33" s="311">
        <f t="shared" si="6"/>
        <v>0</v>
      </c>
      <c r="E33" s="311">
        <f t="shared" si="6"/>
        <v>0</v>
      </c>
      <c r="F33" s="311">
        <f t="shared" si="6"/>
        <v>0</v>
      </c>
      <c r="G33" s="311">
        <f t="shared" si="6"/>
        <v>0</v>
      </c>
      <c r="H33" s="311">
        <f t="shared" si="6"/>
        <v>0</v>
      </c>
      <c r="I33" s="311">
        <f t="shared" si="6"/>
        <v>0</v>
      </c>
      <c r="J33" s="311">
        <f t="shared" si="6"/>
        <v>0</v>
      </c>
      <c r="K33" s="311">
        <f t="shared" si="6"/>
        <v>0</v>
      </c>
      <c r="L33" s="311">
        <f t="shared" si="6"/>
        <v>0</v>
      </c>
      <c r="M33" s="311">
        <f t="shared" si="6"/>
        <v>0</v>
      </c>
      <c r="N33" s="312">
        <f t="shared" si="6"/>
        <v>0</v>
      </c>
      <c r="O33" s="373">
        <f>SUM(C33:N33)</f>
        <v>0</v>
      </c>
    </row>
    <row r="34" spans="1:15" s="85" customFormat="1" ht="30" customHeight="1" x14ac:dyDescent="0.2">
      <c r="A34" s="307" t="s">
        <v>56</v>
      </c>
      <c r="B34" s="84"/>
      <c r="C34" s="313"/>
      <c r="D34" s="313"/>
      <c r="E34" s="313"/>
      <c r="F34" s="313"/>
      <c r="G34" s="313"/>
      <c r="H34" s="313"/>
      <c r="I34" s="313"/>
      <c r="J34" s="313"/>
      <c r="K34" s="314"/>
      <c r="L34" s="314"/>
      <c r="M34" s="314"/>
      <c r="N34" s="315"/>
      <c r="O34" s="156"/>
    </row>
    <row r="35" spans="1:15" s="86" customFormat="1" ht="21.2" customHeight="1" x14ac:dyDescent="0.2">
      <c r="A35" s="448" t="s">
        <v>57</v>
      </c>
      <c r="B35" s="144" t="s">
        <v>16</v>
      </c>
      <c r="C35" s="83"/>
      <c r="D35" s="83"/>
      <c r="E35" s="83"/>
      <c r="F35" s="83"/>
      <c r="G35" s="83"/>
      <c r="H35" s="83"/>
      <c r="I35" s="83"/>
      <c r="J35" s="83"/>
      <c r="K35" s="83"/>
      <c r="L35" s="83"/>
      <c r="M35" s="83"/>
      <c r="N35" s="83"/>
      <c r="O35" s="157">
        <f>SUM(C35:N35)</f>
        <v>0</v>
      </c>
    </row>
    <row r="36" spans="1:15" s="86" customFormat="1" ht="54" customHeight="1" x14ac:dyDescent="0.2">
      <c r="A36" s="433"/>
      <c r="B36" s="144" t="s">
        <v>274</v>
      </c>
      <c r="C36" s="83"/>
      <c r="D36" s="83"/>
      <c r="E36" s="83"/>
      <c r="F36" s="83"/>
      <c r="G36" s="83"/>
      <c r="H36" s="83"/>
      <c r="I36" s="83"/>
      <c r="J36" s="83"/>
      <c r="K36" s="83"/>
      <c r="L36" s="83"/>
      <c r="M36" s="83"/>
      <c r="N36" s="83"/>
      <c r="O36" s="157">
        <f>SUM(C36:N36)</f>
        <v>0</v>
      </c>
    </row>
    <row r="37" spans="1:15" s="86" customFormat="1" ht="21.2" customHeight="1" x14ac:dyDescent="0.2">
      <c r="A37" s="433"/>
      <c r="B37" s="144" t="s">
        <v>248</v>
      </c>
      <c r="C37" s="83"/>
      <c r="D37" s="83"/>
      <c r="E37" s="83"/>
      <c r="F37" s="83"/>
      <c r="G37" s="83"/>
      <c r="H37" s="83"/>
      <c r="I37" s="83"/>
      <c r="J37" s="83"/>
      <c r="K37" s="83"/>
      <c r="L37" s="83"/>
      <c r="M37" s="83"/>
      <c r="N37" s="83"/>
      <c r="O37" s="157">
        <f>SUM(C37:N37)</f>
        <v>0</v>
      </c>
    </row>
    <row r="38" spans="1:15" s="86" customFormat="1" ht="21.2" customHeight="1" thickBot="1" x14ac:dyDescent="0.25">
      <c r="A38" s="434"/>
      <c r="B38" s="232" t="s">
        <v>2</v>
      </c>
      <c r="C38" s="153">
        <f t="shared" ref="C38:F38" si="7">C36-C37</f>
        <v>0</v>
      </c>
      <c r="D38" s="153">
        <f t="shared" si="7"/>
        <v>0</v>
      </c>
      <c r="E38" s="153">
        <f t="shared" si="7"/>
        <v>0</v>
      </c>
      <c r="F38" s="153">
        <f t="shared" si="7"/>
        <v>0</v>
      </c>
      <c r="G38" s="153">
        <f t="shared" ref="G38:N38" si="8">G36-G37</f>
        <v>0</v>
      </c>
      <c r="H38" s="153">
        <f t="shared" si="8"/>
        <v>0</v>
      </c>
      <c r="I38" s="153">
        <f t="shared" si="8"/>
        <v>0</v>
      </c>
      <c r="J38" s="153">
        <f t="shared" si="8"/>
        <v>0</v>
      </c>
      <c r="K38" s="153">
        <f t="shared" si="8"/>
        <v>0</v>
      </c>
      <c r="L38" s="153">
        <f t="shared" si="8"/>
        <v>0</v>
      </c>
      <c r="M38" s="153">
        <f t="shared" si="8"/>
        <v>0</v>
      </c>
      <c r="N38" s="154">
        <f t="shared" si="8"/>
        <v>0</v>
      </c>
      <c r="O38" s="373">
        <f>SUM(C38:N38)</f>
        <v>0</v>
      </c>
    </row>
    <row r="39" spans="1:15" s="85" customFormat="1" ht="30" customHeight="1" x14ac:dyDescent="0.2">
      <c r="A39" s="307" t="s">
        <v>56</v>
      </c>
      <c r="B39" s="87"/>
      <c r="C39" s="308"/>
      <c r="D39" s="308"/>
      <c r="E39" s="308"/>
      <c r="F39" s="308"/>
      <c r="G39" s="308"/>
      <c r="H39" s="308"/>
      <c r="I39" s="308"/>
      <c r="J39" s="308"/>
      <c r="K39" s="309"/>
      <c r="L39" s="309"/>
      <c r="M39" s="309"/>
      <c r="N39" s="310"/>
      <c r="O39" s="372"/>
    </row>
    <row r="40" spans="1:15" s="86" customFormat="1" ht="21.2" customHeight="1" x14ac:dyDescent="0.2">
      <c r="A40" s="448" t="s">
        <v>57</v>
      </c>
      <c r="B40" s="144" t="s">
        <v>16</v>
      </c>
      <c r="C40" s="83"/>
      <c r="D40" s="83"/>
      <c r="E40" s="83"/>
      <c r="F40" s="83"/>
      <c r="G40" s="83"/>
      <c r="H40" s="83"/>
      <c r="I40" s="83"/>
      <c r="J40" s="83"/>
      <c r="K40" s="83"/>
      <c r="L40" s="83"/>
      <c r="M40" s="83"/>
      <c r="N40" s="83"/>
      <c r="O40" s="157">
        <f>SUM(C40:N40)</f>
        <v>0</v>
      </c>
    </row>
    <row r="41" spans="1:15" s="86" customFormat="1" ht="54" customHeight="1" x14ac:dyDescent="0.2">
      <c r="A41" s="433"/>
      <c r="B41" s="144" t="s">
        <v>274</v>
      </c>
      <c r="C41" s="83"/>
      <c r="D41" s="83"/>
      <c r="E41" s="83"/>
      <c r="F41" s="83"/>
      <c r="G41" s="83"/>
      <c r="H41" s="83"/>
      <c r="I41" s="83"/>
      <c r="J41" s="83"/>
      <c r="K41" s="83"/>
      <c r="L41" s="83"/>
      <c r="M41" s="83"/>
      <c r="N41" s="83"/>
      <c r="O41" s="157">
        <f>SUM(C41:N41)</f>
        <v>0</v>
      </c>
    </row>
    <row r="42" spans="1:15" s="86" customFormat="1" ht="21.2" customHeight="1" x14ac:dyDescent="0.2">
      <c r="A42" s="433"/>
      <c r="B42" s="144" t="s">
        <v>248</v>
      </c>
      <c r="C42" s="83"/>
      <c r="D42" s="83"/>
      <c r="E42" s="83"/>
      <c r="F42" s="83"/>
      <c r="G42" s="83"/>
      <c r="H42" s="83"/>
      <c r="I42" s="83"/>
      <c r="J42" s="83"/>
      <c r="K42" s="83"/>
      <c r="L42" s="83"/>
      <c r="M42" s="83"/>
      <c r="N42" s="83"/>
      <c r="O42" s="157">
        <f>SUM(C42:N42)</f>
        <v>0</v>
      </c>
    </row>
    <row r="43" spans="1:15" s="86" customFormat="1" ht="21.2" customHeight="1" thickBot="1" x14ac:dyDescent="0.25">
      <c r="A43" s="434"/>
      <c r="B43" s="232" t="s">
        <v>2</v>
      </c>
      <c r="C43" s="153">
        <f t="shared" ref="C43:N43" si="9">C41-C42</f>
        <v>0</v>
      </c>
      <c r="D43" s="153">
        <f t="shared" si="9"/>
        <v>0</v>
      </c>
      <c r="E43" s="153">
        <f t="shared" si="9"/>
        <v>0</v>
      </c>
      <c r="F43" s="153">
        <f t="shared" si="9"/>
        <v>0</v>
      </c>
      <c r="G43" s="153">
        <f t="shared" si="9"/>
        <v>0</v>
      </c>
      <c r="H43" s="153">
        <f t="shared" si="9"/>
        <v>0</v>
      </c>
      <c r="I43" s="153">
        <f t="shared" si="9"/>
        <v>0</v>
      </c>
      <c r="J43" s="153">
        <f t="shared" si="9"/>
        <v>0</v>
      </c>
      <c r="K43" s="153">
        <f t="shared" si="9"/>
        <v>0</v>
      </c>
      <c r="L43" s="153">
        <f t="shared" si="9"/>
        <v>0</v>
      </c>
      <c r="M43" s="153">
        <f t="shared" si="9"/>
        <v>0</v>
      </c>
      <c r="N43" s="154">
        <f t="shared" si="9"/>
        <v>0</v>
      </c>
      <c r="O43" s="373">
        <f>SUM(C43:N43)</f>
        <v>0</v>
      </c>
    </row>
    <row r="44" spans="1:15" s="85" customFormat="1" ht="30" customHeight="1" x14ac:dyDescent="0.2">
      <c r="A44" s="307" t="s">
        <v>56</v>
      </c>
      <c r="B44" s="87"/>
      <c r="C44" s="308"/>
      <c r="D44" s="308"/>
      <c r="E44" s="308"/>
      <c r="F44" s="308"/>
      <c r="G44" s="308"/>
      <c r="H44" s="308"/>
      <c r="I44" s="308"/>
      <c r="J44" s="308"/>
      <c r="K44" s="309"/>
      <c r="L44" s="309"/>
      <c r="M44" s="309"/>
      <c r="N44" s="310"/>
      <c r="O44" s="372"/>
    </row>
    <row r="45" spans="1:15" s="86" customFormat="1" ht="21.2" customHeight="1" x14ac:dyDescent="0.2">
      <c r="A45" s="448" t="s">
        <v>57</v>
      </c>
      <c r="B45" s="144" t="s">
        <v>16</v>
      </c>
      <c r="C45" s="83"/>
      <c r="D45" s="83"/>
      <c r="E45" s="83"/>
      <c r="F45" s="83"/>
      <c r="G45" s="83"/>
      <c r="H45" s="83"/>
      <c r="I45" s="83"/>
      <c r="J45" s="83"/>
      <c r="K45" s="83"/>
      <c r="L45" s="83"/>
      <c r="M45" s="83"/>
      <c r="N45" s="83"/>
      <c r="O45" s="157">
        <f>SUM(C45:N45)</f>
        <v>0</v>
      </c>
    </row>
    <row r="46" spans="1:15" s="86" customFormat="1" ht="53.25" customHeight="1" x14ac:dyDescent="0.2">
      <c r="A46" s="433"/>
      <c r="B46" s="144" t="s">
        <v>274</v>
      </c>
      <c r="C46" s="83"/>
      <c r="D46" s="83"/>
      <c r="E46" s="83"/>
      <c r="F46" s="83"/>
      <c r="G46" s="83"/>
      <c r="H46" s="83"/>
      <c r="I46" s="83"/>
      <c r="J46" s="83"/>
      <c r="K46" s="83"/>
      <c r="L46" s="83"/>
      <c r="M46" s="83"/>
      <c r="N46" s="83"/>
      <c r="O46" s="157">
        <f>SUM(C46:N46)</f>
        <v>0</v>
      </c>
    </row>
    <row r="47" spans="1:15" s="86" customFormat="1" ht="21.2" customHeight="1" x14ac:dyDescent="0.2">
      <c r="A47" s="433"/>
      <c r="B47" s="144" t="s">
        <v>248</v>
      </c>
      <c r="C47" s="83"/>
      <c r="D47" s="83"/>
      <c r="E47" s="83"/>
      <c r="F47" s="83"/>
      <c r="G47" s="83"/>
      <c r="H47" s="83"/>
      <c r="I47" s="83"/>
      <c r="J47" s="83"/>
      <c r="K47" s="83"/>
      <c r="L47" s="83"/>
      <c r="M47" s="83"/>
      <c r="N47" s="83"/>
      <c r="O47" s="157">
        <f>SUM(C47:N47)</f>
        <v>0</v>
      </c>
    </row>
    <row r="48" spans="1:15" s="86" customFormat="1" ht="21.2" customHeight="1" thickBot="1" x14ac:dyDescent="0.25">
      <c r="A48" s="453"/>
      <c r="B48" s="419" t="s">
        <v>2</v>
      </c>
      <c r="C48" s="153">
        <f t="shared" ref="C48:N48" si="10">C46-C47</f>
        <v>0</v>
      </c>
      <c r="D48" s="153">
        <f t="shared" si="10"/>
        <v>0</v>
      </c>
      <c r="E48" s="153">
        <f t="shared" si="10"/>
        <v>0</v>
      </c>
      <c r="F48" s="153">
        <f t="shared" si="10"/>
        <v>0</v>
      </c>
      <c r="G48" s="153">
        <f t="shared" si="10"/>
        <v>0</v>
      </c>
      <c r="H48" s="153">
        <f t="shared" si="10"/>
        <v>0</v>
      </c>
      <c r="I48" s="153">
        <f t="shared" si="10"/>
        <v>0</v>
      </c>
      <c r="J48" s="153">
        <f t="shared" si="10"/>
        <v>0</v>
      </c>
      <c r="K48" s="153">
        <f t="shared" si="10"/>
        <v>0</v>
      </c>
      <c r="L48" s="153">
        <f t="shared" si="10"/>
        <v>0</v>
      </c>
      <c r="M48" s="153">
        <f t="shared" si="10"/>
        <v>0</v>
      </c>
      <c r="N48" s="154">
        <f t="shared" si="10"/>
        <v>0</v>
      </c>
      <c r="O48" s="373">
        <f>SUM(C48:N48)</f>
        <v>0</v>
      </c>
    </row>
    <row r="49" spans="1:15" s="85" customFormat="1" ht="30" customHeight="1" x14ac:dyDescent="0.2">
      <c r="A49" s="307" t="s">
        <v>56</v>
      </c>
      <c r="B49" s="87"/>
      <c r="C49" s="308"/>
      <c r="D49" s="308"/>
      <c r="E49" s="308"/>
      <c r="F49" s="308"/>
      <c r="G49" s="308"/>
      <c r="H49" s="308"/>
      <c r="I49" s="308"/>
      <c r="J49" s="308"/>
      <c r="K49" s="309"/>
      <c r="L49" s="309"/>
      <c r="M49" s="309"/>
      <c r="N49" s="310"/>
      <c r="O49" s="372"/>
    </row>
    <row r="50" spans="1:15" s="86" customFormat="1" ht="21.2" customHeight="1" x14ac:dyDescent="0.2">
      <c r="A50" s="448" t="s">
        <v>57</v>
      </c>
      <c r="B50" s="144" t="s">
        <v>16</v>
      </c>
      <c r="C50" s="83"/>
      <c r="D50" s="83"/>
      <c r="E50" s="83"/>
      <c r="F50" s="83"/>
      <c r="G50" s="83"/>
      <c r="H50" s="83"/>
      <c r="I50" s="83"/>
      <c r="J50" s="83"/>
      <c r="K50" s="83"/>
      <c r="L50" s="83"/>
      <c r="M50" s="83"/>
      <c r="N50" s="83"/>
      <c r="O50" s="157">
        <f>SUM(C50:N50)</f>
        <v>0</v>
      </c>
    </row>
    <row r="51" spans="1:15" s="86" customFormat="1" ht="54" customHeight="1" x14ac:dyDescent="0.2">
      <c r="A51" s="433"/>
      <c r="B51" s="144" t="s">
        <v>274</v>
      </c>
      <c r="C51" s="83"/>
      <c r="D51" s="83"/>
      <c r="E51" s="83"/>
      <c r="F51" s="83"/>
      <c r="G51" s="83"/>
      <c r="H51" s="83"/>
      <c r="I51" s="83"/>
      <c r="J51" s="83"/>
      <c r="K51" s="83"/>
      <c r="L51" s="83"/>
      <c r="M51" s="83"/>
      <c r="N51" s="83"/>
      <c r="O51" s="157">
        <f>SUM(C51:N51)</f>
        <v>0</v>
      </c>
    </row>
    <row r="52" spans="1:15" s="86" customFormat="1" ht="21.2" customHeight="1" x14ac:dyDescent="0.2">
      <c r="A52" s="433"/>
      <c r="B52" s="144" t="s">
        <v>248</v>
      </c>
      <c r="C52" s="83"/>
      <c r="D52" s="83"/>
      <c r="E52" s="83"/>
      <c r="F52" s="83"/>
      <c r="G52" s="83"/>
      <c r="H52" s="83"/>
      <c r="I52" s="83"/>
      <c r="J52" s="83"/>
      <c r="K52" s="83"/>
      <c r="L52" s="83"/>
      <c r="M52" s="83"/>
      <c r="N52" s="83"/>
      <c r="O52" s="157">
        <f>SUM(C52:N52)</f>
        <v>0</v>
      </c>
    </row>
    <row r="53" spans="1:15" s="86" customFormat="1" ht="21.2" customHeight="1" thickBot="1" x14ac:dyDescent="0.25">
      <c r="A53" s="434"/>
      <c r="B53" s="232" t="s">
        <v>2</v>
      </c>
      <c r="C53" s="153">
        <f t="shared" ref="C53:N53" si="11">C51-C52</f>
        <v>0</v>
      </c>
      <c r="D53" s="153">
        <f t="shared" si="11"/>
        <v>0</v>
      </c>
      <c r="E53" s="153">
        <f t="shared" si="11"/>
        <v>0</v>
      </c>
      <c r="F53" s="153">
        <f t="shared" si="11"/>
        <v>0</v>
      </c>
      <c r="G53" s="153">
        <f t="shared" si="11"/>
        <v>0</v>
      </c>
      <c r="H53" s="153">
        <f t="shared" si="11"/>
        <v>0</v>
      </c>
      <c r="I53" s="153">
        <f t="shared" si="11"/>
        <v>0</v>
      </c>
      <c r="J53" s="153">
        <f t="shared" si="11"/>
        <v>0</v>
      </c>
      <c r="K53" s="153">
        <f t="shared" si="11"/>
        <v>0</v>
      </c>
      <c r="L53" s="153">
        <f t="shared" si="11"/>
        <v>0</v>
      </c>
      <c r="M53" s="153">
        <f t="shared" si="11"/>
        <v>0</v>
      </c>
      <c r="N53" s="154">
        <f t="shared" si="11"/>
        <v>0</v>
      </c>
      <c r="O53" s="373">
        <f>SUM(C53:N53)</f>
        <v>0</v>
      </c>
    </row>
    <row r="54" spans="1:15" s="85" customFormat="1" ht="30" customHeight="1" x14ac:dyDescent="0.2">
      <c r="A54" s="307" t="s">
        <v>56</v>
      </c>
      <c r="B54" s="87"/>
      <c r="C54" s="308"/>
      <c r="D54" s="308"/>
      <c r="E54" s="308"/>
      <c r="F54" s="308"/>
      <c r="G54" s="308"/>
      <c r="H54" s="308"/>
      <c r="I54" s="308"/>
      <c r="J54" s="308"/>
      <c r="K54" s="309"/>
      <c r="L54" s="309"/>
      <c r="M54" s="309"/>
      <c r="N54" s="310"/>
      <c r="O54" s="372"/>
    </row>
    <row r="55" spans="1:15" s="86" customFormat="1" ht="21.2" customHeight="1" x14ac:dyDescent="0.2">
      <c r="A55" s="448" t="s">
        <v>57</v>
      </c>
      <c r="B55" s="144" t="s">
        <v>16</v>
      </c>
      <c r="C55" s="83"/>
      <c r="D55" s="83"/>
      <c r="E55" s="83"/>
      <c r="F55" s="83"/>
      <c r="G55" s="83"/>
      <c r="H55" s="83"/>
      <c r="I55" s="83"/>
      <c r="J55" s="83"/>
      <c r="K55" s="83"/>
      <c r="L55" s="83"/>
      <c r="M55" s="83"/>
      <c r="N55" s="83"/>
      <c r="O55" s="157">
        <f>SUM(C55:N55)</f>
        <v>0</v>
      </c>
    </row>
    <row r="56" spans="1:15" s="86" customFormat="1" ht="53.25" customHeight="1" x14ac:dyDescent="0.2">
      <c r="A56" s="433"/>
      <c r="B56" s="144" t="s">
        <v>274</v>
      </c>
      <c r="C56" s="83"/>
      <c r="D56" s="83"/>
      <c r="E56" s="83"/>
      <c r="F56" s="83"/>
      <c r="G56" s="83"/>
      <c r="H56" s="83"/>
      <c r="I56" s="83"/>
      <c r="J56" s="83"/>
      <c r="K56" s="83"/>
      <c r="L56" s="83"/>
      <c r="M56" s="83"/>
      <c r="N56" s="83"/>
      <c r="O56" s="157">
        <f>SUM(C56:N56)</f>
        <v>0</v>
      </c>
    </row>
    <row r="57" spans="1:15" s="86" customFormat="1" ht="21.2" customHeight="1" x14ac:dyDescent="0.2">
      <c r="A57" s="433"/>
      <c r="B57" s="144" t="s">
        <v>248</v>
      </c>
      <c r="C57" s="83"/>
      <c r="D57" s="83"/>
      <c r="E57" s="83"/>
      <c r="F57" s="83"/>
      <c r="G57" s="83"/>
      <c r="H57" s="83"/>
      <c r="I57" s="83"/>
      <c r="J57" s="83"/>
      <c r="K57" s="83"/>
      <c r="L57" s="83"/>
      <c r="M57" s="83"/>
      <c r="N57" s="83"/>
      <c r="O57" s="157">
        <f>SUM(C57:N57)</f>
        <v>0</v>
      </c>
    </row>
    <row r="58" spans="1:15" s="86" customFormat="1" ht="21.2" customHeight="1" thickBot="1" x14ac:dyDescent="0.25">
      <c r="A58" s="434"/>
      <c r="B58" s="419" t="s">
        <v>2</v>
      </c>
      <c r="C58" s="153">
        <f t="shared" ref="C58:N58" si="12">C56-C57</f>
        <v>0</v>
      </c>
      <c r="D58" s="153">
        <f t="shared" si="12"/>
        <v>0</v>
      </c>
      <c r="E58" s="153">
        <f t="shared" si="12"/>
        <v>0</v>
      </c>
      <c r="F58" s="153">
        <f t="shared" si="12"/>
        <v>0</v>
      </c>
      <c r="G58" s="153">
        <f t="shared" si="12"/>
        <v>0</v>
      </c>
      <c r="H58" s="153">
        <f t="shared" si="12"/>
        <v>0</v>
      </c>
      <c r="I58" s="153">
        <f t="shared" si="12"/>
        <v>0</v>
      </c>
      <c r="J58" s="153">
        <f t="shared" si="12"/>
        <v>0</v>
      </c>
      <c r="K58" s="153">
        <f t="shared" si="12"/>
        <v>0</v>
      </c>
      <c r="L58" s="153">
        <f t="shared" si="12"/>
        <v>0</v>
      </c>
      <c r="M58" s="153">
        <f t="shared" si="12"/>
        <v>0</v>
      </c>
      <c r="N58" s="154">
        <f t="shared" si="12"/>
        <v>0</v>
      </c>
      <c r="O58" s="373">
        <f>SUM(C58:N58)</f>
        <v>0</v>
      </c>
    </row>
    <row r="59" spans="1:15" s="85" customFormat="1" ht="30" customHeight="1" x14ac:dyDescent="0.2">
      <c r="A59" s="307" t="s">
        <v>56</v>
      </c>
      <c r="B59" s="87"/>
      <c r="C59" s="308"/>
      <c r="D59" s="308"/>
      <c r="E59" s="308"/>
      <c r="F59" s="308"/>
      <c r="G59" s="308"/>
      <c r="H59" s="308"/>
      <c r="I59" s="308"/>
      <c r="J59" s="308"/>
      <c r="K59" s="309"/>
      <c r="L59" s="309"/>
      <c r="M59" s="309"/>
      <c r="N59" s="310"/>
      <c r="O59" s="372"/>
    </row>
    <row r="60" spans="1:15" s="86" customFormat="1" ht="21.2" customHeight="1" x14ac:dyDescent="0.2">
      <c r="A60" s="448" t="s">
        <v>57</v>
      </c>
      <c r="B60" s="144" t="s">
        <v>16</v>
      </c>
      <c r="C60" s="83"/>
      <c r="D60" s="83"/>
      <c r="E60" s="83"/>
      <c r="F60" s="83"/>
      <c r="G60" s="83"/>
      <c r="H60" s="83"/>
      <c r="I60" s="83"/>
      <c r="J60" s="83"/>
      <c r="K60" s="83"/>
      <c r="L60" s="83"/>
      <c r="M60" s="83"/>
      <c r="N60" s="83"/>
      <c r="O60" s="157">
        <f>SUM(C60:N60)</f>
        <v>0</v>
      </c>
    </row>
    <row r="61" spans="1:15" s="86" customFormat="1" ht="53.25" customHeight="1" x14ac:dyDescent="0.2">
      <c r="A61" s="433"/>
      <c r="B61" s="144" t="s">
        <v>274</v>
      </c>
      <c r="C61" s="83"/>
      <c r="D61" s="83"/>
      <c r="E61" s="83"/>
      <c r="F61" s="83"/>
      <c r="G61" s="83"/>
      <c r="H61" s="83"/>
      <c r="I61" s="83"/>
      <c r="J61" s="83"/>
      <c r="K61" s="83"/>
      <c r="L61" s="83"/>
      <c r="M61" s="83"/>
      <c r="N61" s="83"/>
      <c r="O61" s="157">
        <f>SUM(C61:N61)</f>
        <v>0</v>
      </c>
    </row>
    <row r="62" spans="1:15" s="86" customFormat="1" ht="21.2" customHeight="1" x14ac:dyDescent="0.2">
      <c r="A62" s="433"/>
      <c r="B62" s="144" t="s">
        <v>248</v>
      </c>
      <c r="C62" s="83"/>
      <c r="D62" s="83"/>
      <c r="E62" s="83"/>
      <c r="F62" s="83"/>
      <c r="G62" s="83"/>
      <c r="H62" s="83"/>
      <c r="I62" s="83"/>
      <c r="J62" s="83"/>
      <c r="K62" s="83"/>
      <c r="L62" s="83"/>
      <c r="M62" s="83"/>
      <c r="N62" s="83"/>
      <c r="O62" s="157">
        <f>SUM(C62:N62)</f>
        <v>0</v>
      </c>
    </row>
    <row r="63" spans="1:15" s="86" customFormat="1" ht="21.2" customHeight="1" thickBot="1" x14ac:dyDescent="0.25">
      <c r="A63" s="434"/>
      <c r="B63" s="145" t="s">
        <v>2</v>
      </c>
      <c r="C63" s="311">
        <f t="shared" ref="C63:N63" si="13">C61-C62</f>
        <v>0</v>
      </c>
      <c r="D63" s="311">
        <f t="shared" si="13"/>
        <v>0</v>
      </c>
      <c r="E63" s="311">
        <f t="shared" si="13"/>
        <v>0</v>
      </c>
      <c r="F63" s="311">
        <f t="shared" si="13"/>
        <v>0</v>
      </c>
      <c r="G63" s="311">
        <f t="shared" si="13"/>
        <v>0</v>
      </c>
      <c r="H63" s="311">
        <f t="shared" si="13"/>
        <v>0</v>
      </c>
      <c r="I63" s="311">
        <f t="shared" si="13"/>
        <v>0</v>
      </c>
      <c r="J63" s="311">
        <f t="shared" si="13"/>
        <v>0</v>
      </c>
      <c r="K63" s="311">
        <f t="shared" si="13"/>
        <v>0</v>
      </c>
      <c r="L63" s="311">
        <f t="shared" si="13"/>
        <v>0</v>
      </c>
      <c r="M63" s="311">
        <f t="shared" si="13"/>
        <v>0</v>
      </c>
      <c r="N63" s="312">
        <f t="shared" si="13"/>
        <v>0</v>
      </c>
      <c r="O63" s="373">
        <f>SUM(C63:N63)</f>
        <v>0</v>
      </c>
    </row>
    <row r="64" spans="1:15" s="85" customFormat="1" ht="30" customHeight="1" x14ac:dyDescent="0.2">
      <c r="A64" s="307" t="s">
        <v>56</v>
      </c>
      <c r="B64" s="84"/>
      <c r="C64" s="313"/>
      <c r="D64" s="313"/>
      <c r="E64" s="313"/>
      <c r="F64" s="313"/>
      <c r="G64" s="313"/>
      <c r="H64" s="313"/>
      <c r="I64" s="313"/>
      <c r="J64" s="313"/>
      <c r="K64" s="314"/>
      <c r="L64" s="314"/>
      <c r="M64" s="314"/>
      <c r="N64" s="315"/>
      <c r="O64" s="156"/>
    </row>
    <row r="65" spans="1:15" s="86" customFormat="1" ht="21.2" customHeight="1" x14ac:dyDescent="0.2">
      <c r="A65" s="448" t="s">
        <v>57</v>
      </c>
      <c r="B65" s="144" t="s">
        <v>16</v>
      </c>
      <c r="C65" s="83"/>
      <c r="D65" s="83"/>
      <c r="E65" s="83"/>
      <c r="F65" s="83"/>
      <c r="G65" s="83"/>
      <c r="H65" s="83"/>
      <c r="I65" s="83"/>
      <c r="J65" s="83"/>
      <c r="K65" s="83"/>
      <c r="L65" s="83"/>
      <c r="M65" s="83"/>
      <c r="N65" s="83"/>
      <c r="O65" s="157">
        <f>SUM(C65:N65)</f>
        <v>0</v>
      </c>
    </row>
    <row r="66" spans="1:15" s="86" customFormat="1" ht="54" customHeight="1" x14ac:dyDescent="0.2">
      <c r="A66" s="433"/>
      <c r="B66" s="144" t="s">
        <v>274</v>
      </c>
      <c r="C66" s="83"/>
      <c r="D66" s="83"/>
      <c r="E66" s="83"/>
      <c r="F66" s="83"/>
      <c r="G66" s="83"/>
      <c r="H66" s="83"/>
      <c r="I66" s="83"/>
      <c r="J66" s="83"/>
      <c r="K66" s="83"/>
      <c r="L66" s="83"/>
      <c r="M66" s="83"/>
      <c r="N66" s="83"/>
      <c r="O66" s="157">
        <f>SUM(C66:N66)</f>
        <v>0</v>
      </c>
    </row>
    <row r="67" spans="1:15" s="86" customFormat="1" ht="21.2" customHeight="1" x14ac:dyDescent="0.2">
      <c r="A67" s="433"/>
      <c r="B67" s="144" t="s">
        <v>248</v>
      </c>
      <c r="C67" s="83"/>
      <c r="D67" s="83"/>
      <c r="E67" s="83"/>
      <c r="F67" s="83"/>
      <c r="G67" s="83"/>
      <c r="H67" s="83"/>
      <c r="I67" s="83"/>
      <c r="J67" s="83"/>
      <c r="K67" s="83"/>
      <c r="L67" s="83"/>
      <c r="M67" s="83"/>
      <c r="N67" s="83"/>
      <c r="O67" s="157">
        <f>SUM(C67:N67)</f>
        <v>0</v>
      </c>
    </row>
    <row r="68" spans="1:15" s="86" customFormat="1" ht="21.2" customHeight="1" thickBot="1" x14ac:dyDescent="0.25">
      <c r="A68" s="434"/>
      <c r="B68" s="232" t="s">
        <v>2</v>
      </c>
      <c r="C68" s="153">
        <f t="shared" ref="C68:N68" si="14">C66-C67</f>
        <v>0</v>
      </c>
      <c r="D68" s="153">
        <f t="shared" si="14"/>
        <v>0</v>
      </c>
      <c r="E68" s="153">
        <f t="shared" si="14"/>
        <v>0</v>
      </c>
      <c r="F68" s="153">
        <f t="shared" si="14"/>
        <v>0</v>
      </c>
      <c r="G68" s="153">
        <f t="shared" si="14"/>
        <v>0</v>
      </c>
      <c r="H68" s="153">
        <f t="shared" si="14"/>
        <v>0</v>
      </c>
      <c r="I68" s="153">
        <f t="shared" si="14"/>
        <v>0</v>
      </c>
      <c r="J68" s="153">
        <f t="shared" si="14"/>
        <v>0</v>
      </c>
      <c r="K68" s="153">
        <f t="shared" si="14"/>
        <v>0</v>
      </c>
      <c r="L68" s="153">
        <f t="shared" si="14"/>
        <v>0</v>
      </c>
      <c r="M68" s="153">
        <f t="shared" si="14"/>
        <v>0</v>
      </c>
      <c r="N68" s="154">
        <f t="shared" si="14"/>
        <v>0</v>
      </c>
      <c r="O68" s="373">
        <f>SUM(C68:N68)</f>
        <v>0</v>
      </c>
    </row>
    <row r="69" spans="1:15" s="85" customFormat="1" ht="30" customHeight="1" x14ac:dyDescent="0.2">
      <c r="A69" s="307" t="s">
        <v>56</v>
      </c>
      <c r="B69" s="87"/>
      <c r="C69" s="308"/>
      <c r="D69" s="308"/>
      <c r="E69" s="308"/>
      <c r="F69" s="308"/>
      <c r="G69" s="308"/>
      <c r="H69" s="308"/>
      <c r="I69" s="308"/>
      <c r="J69" s="308"/>
      <c r="K69" s="309"/>
      <c r="L69" s="309"/>
      <c r="M69" s="309"/>
      <c r="N69" s="310"/>
      <c r="O69" s="372"/>
    </row>
    <row r="70" spans="1:15" s="86" customFormat="1" ht="21.2" customHeight="1" x14ac:dyDescent="0.2">
      <c r="A70" s="448" t="s">
        <v>57</v>
      </c>
      <c r="B70" s="144" t="s">
        <v>16</v>
      </c>
      <c r="C70" s="83"/>
      <c r="D70" s="83"/>
      <c r="E70" s="83"/>
      <c r="F70" s="83"/>
      <c r="G70" s="83"/>
      <c r="H70" s="83"/>
      <c r="I70" s="83"/>
      <c r="J70" s="83"/>
      <c r="K70" s="83"/>
      <c r="L70" s="83"/>
      <c r="M70" s="83"/>
      <c r="N70" s="83"/>
      <c r="O70" s="157">
        <f>SUM(C70:N70)</f>
        <v>0</v>
      </c>
    </row>
    <row r="71" spans="1:15" s="86" customFormat="1" ht="54" customHeight="1" x14ac:dyDescent="0.2">
      <c r="A71" s="433"/>
      <c r="B71" s="144" t="s">
        <v>274</v>
      </c>
      <c r="C71" s="83"/>
      <c r="D71" s="83"/>
      <c r="E71" s="83"/>
      <c r="F71" s="83"/>
      <c r="G71" s="83"/>
      <c r="H71" s="83"/>
      <c r="I71" s="83"/>
      <c r="J71" s="83"/>
      <c r="K71" s="83"/>
      <c r="L71" s="83"/>
      <c r="M71" s="83"/>
      <c r="N71" s="83"/>
      <c r="O71" s="157">
        <f>SUM(C71:N71)</f>
        <v>0</v>
      </c>
    </row>
    <row r="72" spans="1:15" s="86" customFormat="1" ht="21.2" customHeight="1" x14ac:dyDescent="0.2">
      <c r="A72" s="433"/>
      <c r="B72" s="144" t="s">
        <v>248</v>
      </c>
      <c r="C72" s="83"/>
      <c r="D72" s="83"/>
      <c r="E72" s="83"/>
      <c r="F72" s="83"/>
      <c r="G72" s="83"/>
      <c r="H72" s="83"/>
      <c r="I72" s="83"/>
      <c r="J72" s="83"/>
      <c r="K72" s="83"/>
      <c r="L72" s="83"/>
      <c r="M72" s="83"/>
      <c r="N72" s="83"/>
      <c r="O72" s="157">
        <f>SUM(C72:N72)</f>
        <v>0</v>
      </c>
    </row>
    <row r="73" spans="1:15" s="86" customFormat="1" ht="21.2" customHeight="1" thickBot="1" x14ac:dyDescent="0.25">
      <c r="A73" s="434"/>
      <c r="B73" s="232" t="s">
        <v>2</v>
      </c>
      <c r="C73" s="153">
        <f t="shared" ref="C73:N73" si="15">C71-C72</f>
        <v>0</v>
      </c>
      <c r="D73" s="153">
        <f t="shared" si="15"/>
        <v>0</v>
      </c>
      <c r="E73" s="153">
        <f t="shared" si="15"/>
        <v>0</v>
      </c>
      <c r="F73" s="153">
        <f t="shared" si="15"/>
        <v>0</v>
      </c>
      <c r="G73" s="153">
        <f t="shared" si="15"/>
        <v>0</v>
      </c>
      <c r="H73" s="153">
        <f t="shared" si="15"/>
        <v>0</v>
      </c>
      <c r="I73" s="153">
        <f t="shared" si="15"/>
        <v>0</v>
      </c>
      <c r="J73" s="153">
        <f t="shared" si="15"/>
        <v>0</v>
      </c>
      <c r="K73" s="153">
        <f t="shared" si="15"/>
        <v>0</v>
      </c>
      <c r="L73" s="153">
        <f t="shared" si="15"/>
        <v>0</v>
      </c>
      <c r="M73" s="153">
        <f t="shared" si="15"/>
        <v>0</v>
      </c>
      <c r="N73" s="154">
        <f t="shared" si="15"/>
        <v>0</v>
      </c>
      <c r="O73" s="373">
        <f>SUM(C73:N73)</f>
        <v>0</v>
      </c>
    </row>
    <row r="74" spans="1:15" s="85" customFormat="1" ht="30" customHeight="1" x14ac:dyDescent="0.2">
      <c r="A74" s="316" t="s">
        <v>129</v>
      </c>
      <c r="B74" s="317"/>
      <c r="C74" s="338"/>
      <c r="D74" s="338"/>
      <c r="E74" s="338"/>
      <c r="F74" s="338"/>
      <c r="G74" s="318"/>
      <c r="H74" s="318"/>
      <c r="I74" s="318"/>
      <c r="J74" s="318"/>
      <c r="K74" s="319"/>
      <c r="L74" s="319"/>
      <c r="M74" s="319"/>
      <c r="N74" s="320"/>
      <c r="O74" s="156"/>
    </row>
    <row r="75" spans="1:15" s="86" customFormat="1" ht="21.2" customHeight="1" x14ac:dyDescent="0.2">
      <c r="A75" s="450" t="s">
        <v>57</v>
      </c>
      <c r="B75" s="321" t="s">
        <v>16</v>
      </c>
      <c r="C75" s="322">
        <f t="shared" ref="C75:N77" si="16">SUMIF($B$10:$B$73,$B75,C$10:C$73)</f>
        <v>0</v>
      </c>
      <c r="D75" s="322">
        <f t="shared" si="16"/>
        <v>0</v>
      </c>
      <c r="E75" s="322">
        <f t="shared" si="16"/>
        <v>0</v>
      </c>
      <c r="F75" s="322">
        <f t="shared" si="16"/>
        <v>0</v>
      </c>
      <c r="G75" s="322">
        <f t="shared" si="16"/>
        <v>0</v>
      </c>
      <c r="H75" s="322">
        <f t="shared" si="16"/>
        <v>0</v>
      </c>
      <c r="I75" s="322">
        <f t="shared" si="16"/>
        <v>0</v>
      </c>
      <c r="J75" s="322">
        <f t="shared" si="16"/>
        <v>0</v>
      </c>
      <c r="K75" s="322">
        <f t="shared" si="16"/>
        <v>0</v>
      </c>
      <c r="L75" s="322">
        <f t="shared" si="16"/>
        <v>0</v>
      </c>
      <c r="M75" s="322">
        <f t="shared" si="16"/>
        <v>0</v>
      </c>
      <c r="N75" s="322">
        <f t="shared" si="16"/>
        <v>0</v>
      </c>
      <c r="O75" s="157">
        <f>SUM(C75:N75)</f>
        <v>0</v>
      </c>
    </row>
    <row r="76" spans="1:15" s="86" customFormat="1" ht="54" customHeight="1" x14ac:dyDescent="0.2">
      <c r="A76" s="451"/>
      <c r="B76" s="321" t="s">
        <v>274</v>
      </c>
      <c r="C76" s="322">
        <f t="shared" si="16"/>
        <v>0</v>
      </c>
      <c r="D76" s="322">
        <f t="shared" si="16"/>
        <v>0</v>
      </c>
      <c r="E76" s="322">
        <f t="shared" si="16"/>
        <v>0</v>
      </c>
      <c r="F76" s="322">
        <f t="shared" si="16"/>
        <v>0</v>
      </c>
      <c r="G76" s="322">
        <f t="shared" si="16"/>
        <v>0</v>
      </c>
      <c r="H76" s="322">
        <f t="shared" si="16"/>
        <v>0</v>
      </c>
      <c r="I76" s="322">
        <f t="shared" si="16"/>
        <v>0</v>
      </c>
      <c r="J76" s="322">
        <f t="shared" si="16"/>
        <v>0</v>
      </c>
      <c r="K76" s="322">
        <f t="shared" si="16"/>
        <v>0</v>
      </c>
      <c r="L76" s="322">
        <f t="shared" si="16"/>
        <v>0</v>
      </c>
      <c r="M76" s="322">
        <f t="shared" si="16"/>
        <v>0</v>
      </c>
      <c r="N76" s="322">
        <f t="shared" si="16"/>
        <v>0</v>
      </c>
      <c r="O76" s="157">
        <f>SUM(C76:N76)</f>
        <v>0</v>
      </c>
    </row>
    <row r="77" spans="1:15" s="86" customFormat="1" ht="21.2" customHeight="1" x14ac:dyDescent="0.2">
      <c r="A77" s="451"/>
      <c r="B77" s="321" t="s">
        <v>248</v>
      </c>
      <c r="C77" s="322">
        <f t="shared" si="16"/>
        <v>0</v>
      </c>
      <c r="D77" s="322">
        <f t="shared" si="16"/>
        <v>0</v>
      </c>
      <c r="E77" s="322">
        <f t="shared" si="16"/>
        <v>0</v>
      </c>
      <c r="F77" s="322">
        <f t="shared" si="16"/>
        <v>0</v>
      </c>
      <c r="G77" s="322">
        <f t="shared" si="16"/>
        <v>0</v>
      </c>
      <c r="H77" s="322">
        <f t="shared" si="16"/>
        <v>0</v>
      </c>
      <c r="I77" s="322">
        <f t="shared" si="16"/>
        <v>0</v>
      </c>
      <c r="J77" s="322">
        <f t="shared" si="16"/>
        <v>0</v>
      </c>
      <c r="K77" s="322">
        <f t="shared" si="16"/>
        <v>0</v>
      </c>
      <c r="L77" s="322">
        <f t="shared" si="16"/>
        <v>0</v>
      </c>
      <c r="M77" s="322">
        <f t="shared" si="16"/>
        <v>0</v>
      </c>
      <c r="N77" s="322">
        <f t="shared" si="16"/>
        <v>0</v>
      </c>
      <c r="O77" s="157">
        <f>SUM(C77:N77)</f>
        <v>0</v>
      </c>
    </row>
    <row r="78" spans="1:15" s="86" customFormat="1" ht="21.2" customHeight="1" thickBot="1" x14ac:dyDescent="0.25">
      <c r="A78" s="452"/>
      <c r="B78" s="323" t="s">
        <v>2</v>
      </c>
      <c r="C78" s="324">
        <f t="shared" ref="C78:F78" si="17">C76-C77</f>
        <v>0</v>
      </c>
      <c r="D78" s="324">
        <f t="shared" si="17"/>
        <v>0</v>
      </c>
      <c r="E78" s="324">
        <f t="shared" si="17"/>
        <v>0</v>
      </c>
      <c r="F78" s="324">
        <f t="shared" si="17"/>
        <v>0</v>
      </c>
      <c r="G78" s="324">
        <f t="shared" ref="G78:N78" si="18">G76-G77</f>
        <v>0</v>
      </c>
      <c r="H78" s="324">
        <f t="shared" si="18"/>
        <v>0</v>
      </c>
      <c r="I78" s="324">
        <f t="shared" si="18"/>
        <v>0</v>
      </c>
      <c r="J78" s="324">
        <f t="shared" si="18"/>
        <v>0</v>
      </c>
      <c r="K78" s="324">
        <f t="shared" si="18"/>
        <v>0</v>
      </c>
      <c r="L78" s="324">
        <f t="shared" si="18"/>
        <v>0</v>
      </c>
      <c r="M78" s="324">
        <f t="shared" si="18"/>
        <v>0</v>
      </c>
      <c r="N78" s="325">
        <f t="shared" si="18"/>
        <v>0</v>
      </c>
      <c r="O78" s="373">
        <f>SUM(C78:N78)</f>
        <v>0</v>
      </c>
    </row>
    <row r="80" spans="1:15" x14ac:dyDescent="0.2">
      <c r="B80" s="449" t="s">
        <v>275</v>
      </c>
      <c r="C80" s="449"/>
      <c r="D80" s="449"/>
      <c r="E80" s="449"/>
      <c r="F80" s="449"/>
      <c r="G80" s="449"/>
      <c r="H80" s="449"/>
      <c r="I80" s="449"/>
      <c r="J80" s="449"/>
      <c r="K80" s="449"/>
      <c r="L80" s="449"/>
      <c r="M80" s="449"/>
      <c r="N80" s="449"/>
      <c r="O80" s="449"/>
    </row>
    <row r="81" spans="2:15" x14ac:dyDescent="0.2">
      <c r="B81" s="449"/>
      <c r="C81" s="449"/>
      <c r="D81" s="449"/>
      <c r="E81" s="449"/>
      <c r="F81" s="449"/>
      <c r="G81" s="449"/>
      <c r="H81" s="449"/>
      <c r="I81" s="449"/>
      <c r="J81" s="449"/>
      <c r="K81" s="449"/>
      <c r="L81" s="449"/>
      <c r="M81" s="449"/>
      <c r="N81" s="449"/>
      <c r="O81" s="449"/>
    </row>
    <row r="82" spans="2:15" x14ac:dyDescent="0.2">
      <c r="B82" s="449"/>
      <c r="C82" s="449"/>
      <c r="D82" s="449"/>
      <c r="E82" s="449"/>
      <c r="F82" s="449"/>
      <c r="G82" s="449"/>
      <c r="H82" s="449"/>
      <c r="I82" s="449"/>
      <c r="J82" s="449"/>
      <c r="K82" s="449"/>
      <c r="L82" s="449"/>
      <c r="M82" s="449"/>
      <c r="N82" s="449"/>
      <c r="O82" s="449"/>
    </row>
  </sheetData>
  <sheetProtection algorithmName="SHA-512" hashValue="tOeLxD0GSqCZdnigD7FEJvSiKk2ZlB7+jw75V7geiOzJAtYHLO9riAOGI7yhKaf7i8RRA+teOPpq4reSjQfFhw==" saltValue="vk+PZM6FKRkzqJySfeyvJg==" spinCount="100000" sheet="1" formatCells="0" formatColumns="0" formatRows="0" sort="0" autoFilter="0"/>
  <mergeCells count="20">
    <mergeCell ref="A40:A43"/>
    <mergeCell ref="A45:A48"/>
    <mergeCell ref="A50:A53"/>
    <mergeCell ref="A70:A73"/>
    <mergeCell ref="A55:A58"/>
    <mergeCell ref="A60:A63"/>
    <mergeCell ref="A65:A68"/>
    <mergeCell ref="B80:O82"/>
    <mergeCell ref="A1:N1"/>
    <mergeCell ref="B2:N2"/>
    <mergeCell ref="B3:N3"/>
    <mergeCell ref="A75:A78"/>
    <mergeCell ref="A10:A13"/>
    <mergeCell ref="A15:A18"/>
    <mergeCell ref="A35:A38"/>
    <mergeCell ref="A7:B7"/>
    <mergeCell ref="C8:N8"/>
    <mergeCell ref="A20:A23"/>
    <mergeCell ref="A25:A28"/>
    <mergeCell ref="A30:A33"/>
  </mergeCells>
  <phoneticPr fontId="46" type="noConversion"/>
  <printOptions horizontalCentered="1"/>
  <pageMargins left="0.70866141732283472" right="0.70866141732283472" top="1.1811023622047245" bottom="0.78740157480314965" header="0.31496062992125984" footer="0.31496062992125984"/>
  <pageSetup paperSize="9" scale="36" orientation="landscape" r:id="rId1"/>
  <headerFooter scaleWithDoc="0">
    <oddHeader>&amp;C&amp;"Arial,Fett"&amp;12Antrag auf Gewährung von Leistungen 
gemäß DTFinVO 2024
des SMWA vom 13. Juni 2024</oddHeader>
    <oddFooter>&amp;CSeite &amp;P von &amp;N&amp;R&amp;K01+041Formularstand: 30.01.2026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P18"/>
  <sheetViews>
    <sheetView zoomScale="90" zoomScaleNormal="90" workbookViewId="0">
      <pane xSplit="3" ySplit="6" topLeftCell="D7" activePane="bottomRight" state="frozen"/>
      <selection activeCell="B2" sqref="B2:D2"/>
      <selection pane="topRight" activeCell="B2" sqref="B2:D2"/>
      <selection pane="bottomLeft" activeCell="B2" sqref="B2:D2"/>
      <selection pane="bottomRight" activeCell="D7" sqref="D7"/>
    </sheetView>
  </sheetViews>
  <sheetFormatPr baseColWidth="10" defaultColWidth="11.42578125" defaultRowHeight="12.75" x14ac:dyDescent="0.2"/>
  <cols>
    <col min="1" max="1" width="12.42578125" style="5" customWidth="1"/>
    <col min="2" max="2" width="23.7109375" style="5" customWidth="1"/>
    <col min="3" max="3" width="21.5703125" style="5" customWidth="1"/>
    <col min="4" max="7" width="15.7109375" style="5" customWidth="1"/>
    <col min="8" max="16" width="17.7109375" style="5" customWidth="1"/>
    <col min="17" max="16384" width="11.42578125" style="5"/>
  </cols>
  <sheetData>
    <row r="1" spans="1:16" ht="24.75" customHeight="1" thickBot="1" x14ac:dyDescent="0.25">
      <c r="A1" s="460" t="s">
        <v>40</v>
      </c>
      <c r="B1" s="461"/>
      <c r="C1" s="461"/>
      <c r="D1" s="461"/>
      <c r="E1" s="461"/>
      <c r="F1" s="461"/>
      <c r="G1" s="461"/>
      <c r="H1" s="461"/>
      <c r="I1" s="461"/>
      <c r="J1" s="461"/>
      <c r="K1" s="461"/>
      <c r="L1" s="461"/>
      <c r="M1" s="461"/>
      <c r="N1" s="461"/>
      <c r="O1" s="462"/>
      <c r="P1"/>
    </row>
    <row r="2" spans="1:16" s="8" customFormat="1" ht="20.25" customHeight="1" thickBot="1" x14ac:dyDescent="0.25">
      <c r="A2" s="390" t="s">
        <v>35</v>
      </c>
      <c r="B2" s="437"/>
      <c r="C2" s="437"/>
      <c r="D2" s="437"/>
      <c r="E2" s="437"/>
      <c r="F2" s="437"/>
      <c r="G2" s="437"/>
      <c r="H2" s="437"/>
      <c r="I2" s="437"/>
      <c r="J2" s="437"/>
      <c r="K2" s="437"/>
      <c r="L2" s="437"/>
      <c r="M2" s="437"/>
      <c r="N2" s="437"/>
      <c r="O2" s="438"/>
      <c r="P2"/>
    </row>
    <row r="3" spans="1:16" ht="13.5" thickBot="1" x14ac:dyDescent="0.25">
      <c r="A3"/>
      <c r="B3" s="275" t="s">
        <v>187</v>
      </c>
      <c r="C3"/>
      <c r="D3"/>
      <c r="E3"/>
      <c r="F3"/>
      <c r="G3"/>
      <c r="H3"/>
      <c r="I3"/>
      <c r="J3"/>
      <c r="K3"/>
      <c r="L3"/>
      <c r="M3"/>
      <c r="N3"/>
      <c r="O3"/>
      <c r="P3"/>
    </row>
    <row r="4" spans="1:16" ht="15.75" thickBot="1" x14ac:dyDescent="0.25">
      <c r="A4" s="124"/>
      <c r="B4"/>
      <c r="C4"/>
      <c r="D4"/>
      <c r="E4"/>
      <c r="F4"/>
      <c r="G4"/>
      <c r="H4"/>
      <c r="I4"/>
      <c r="J4"/>
      <c r="K4"/>
      <c r="L4"/>
      <c r="M4"/>
      <c r="N4"/>
      <c r="O4"/>
      <c r="P4" s="159" t="s">
        <v>25</v>
      </c>
    </row>
    <row r="5" spans="1:16" ht="31.5" customHeight="1" x14ac:dyDescent="0.2">
      <c r="A5" s="391" t="s">
        <v>28</v>
      </c>
      <c r="B5" s="392" t="s">
        <v>31</v>
      </c>
      <c r="C5" s="392"/>
      <c r="D5" s="393" t="s">
        <v>249</v>
      </c>
      <c r="E5" s="393" t="s">
        <v>250</v>
      </c>
      <c r="F5" s="393" t="s">
        <v>251</v>
      </c>
      <c r="G5" s="393" t="s">
        <v>252</v>
      </c>
      <c r="H5" s="393" t="s">
        <v>17</v>
      </c>
      <c r="I5" s="393" t="s">
        <v>18</v>
      </c>
      <c r="J5" s="393" t="s">
        <v>19</v>
      </c>
      <c r="K5" s="393" t="s">
        <v>20</v>
      </c>
      <c r="L5" s="393" t="s">
        <v>21</v>
      </c>
      <c r="M5" s="393" t="s">
        <v>22</v>
      </c>
      <c r="N5" s="393" t="s">
        <v>23</v>
      </c>
      <c r="O5" s="394" t="s">
        <v>24</v>
      </c>
      <c r="P5" s="395" t="s">
        <v>253</v>
      </c>
    </row>
    <row r="6" spans="1:16" ht="15.75" customHeight="1" thickBot="1" x14ac:dyDescent="0.25">
      <c r="A6" s="396"/>
      <c r="B6" s="397"/>
      <c r="C6" s="397"/>
      <c r="D6" s="475"/>
      <c r="E6" s="476"/>
      <c r="F6" s="476"/>
      <c r="G6" s="476"/>
      <c r="H6" s="476"/>
      <c r="I6" s="476"/>
      <c r="J6" s="476"/>
      <c r="K6" s="476"/>
      <c r="L6" s="476"/>
      <c r="M6" s="476"/>
      <c r="N6" s="476"/>
      <c r="O6" s="477"/>
      <c r="P6" s="398" t="s">
        <v>32</v>
      </c>
    </row>
    <row r="7" spans="1:16" ht="25.5" x14ac:dyDescent="0.2">
      <c r="A7" s="469"/>
      <c r="B7" s="463"/>
      <c r="C7" s="412" t="s">
        <v>26</v>
      </c>
      <c r="D7" s="3"/>
      <c r="E7" s="3"/>
      <c r="F7" s="3"/>
      <c r="G7" s="3"/>
      <c r="H7" s="3"/>
      <c r="I7" s="3"/>
      <c r="J7" s="3"/>
      <c r="K7" s="3"/>
      <c r="L7" s="3"/>
      <c r="M7" s="3"/>
      <c r="N7" s="3"/>
      <c r="O7" s="3"/>
      <c r="P7" s="408">
        <f t="shared" ref="P7:P18" si="0">SUM(D7:O7)</f>
        <v>0</v>
      </c>
    </row>
    <row r="8" spans="1:16" ht="25.5" x14ac:dyDescent="0.2">
      <c r="A8" s="469"/>
      <c r="B8" s="463"/>
      <c r="C8" s="413" t="s">
        <v>27</v>
      </c>
      <c r="D8" s="4"/>
      <c r="E8" s="4"/>
      <c r="F8" s="4"/>
      <c r="G8" s="4"/>
      <c r="H8" s="4"/>
      <c r="I8" s="4"/>
      <c r="J8" s="4"/>
      <c r="K8" s="4"/>
      <c r="L8" s="4"/>
      <c r="M8" s="4"/>
      <c r="N8" s="4"/>
      <c r="O8" s="4"/>
      <c r="P8" s="409">
        <f t="shared" si="0"/>
        <v>0</v>
      </c>
    </row>
    <row r="9" spans="1:16" ht="27.75" customHeight="1" thickBot="1" x14ac:dyDescent="0.25">
      <c r="A9" s="470"/>
      <c r="B9" s="464"/>
      <c r="C9" s="414" t="s">
        <v>2</v>
      </c>
      <c r="D9" s="416">
        <f t="shared" ref="D9:G9" si="1">D7-D8</f>
        <v>0</v>
      </c>
      <c r="E9" s="416">
        <f t="shared" si="1"/>
        <v>0</v>
      </c>
      <c r="F9" s="416">
        <f t="shared" si="1"/>
        <v>0</v>
      </c>
      <c r="G9" s="416">
        <f t="shared" si="1"/>
        <v>0</v>
      </c>
      <c r="H9" s="416">
        <f t="shared" ref="H9:O9" si="2">H7-H8</f>
        <v>0</v>
      </c>
      <c r="I9" s="416">
        <f t="shared" si="2"/>
        <v>0</v>
      </c>
      <c r="J9" s="416">
        <f t="shared" si="2"/>
        <v>0</v>
      </c>
      <c r="K9" s="416">
        <f t="shared" si="2"/>
        <v>0</v>
      </c>
      <c r="L9" s="416">
        <f t="shared" si="2"/>
        <v>0</v>
      </c>
      <c r="M9" s="416">
        <f t="shared" si="2"/>
        <v>0</v>
      </c>
      <c r="N9" s="416">
        <f t="shared" si="2"/>
        <v>0</v>
      </c>
      <c r="O9" s="417">
        <f t="shared" si="2"/>
        <v>0</v>
      </c>
      <c r="P9" s="409">
        <f t="shared" si="0"/>
        <v>0</v>
      </c>
    </row>
    <row r="10" spans="1:16" ht="27.75" customHeight="1" x14ac:dyDescent="0.2">
      <c r="A10" s="471"/>
      <c r="B10" s="465"/>
      <c r="C10" s="415" t="s">
        <v>26</v>
      </c>
      <c r="D10" s="3"/>
      <c r="E10" s="3"/>
      <c r="F10" s="3"/>
      <c r="G10" s="3"/>
      <c r="H10" s="3"/>
      <c r="I10" s="3"/>
      <c r="J10" s="3"/>
      <c r="K10" s="3"/>
      <c r="L10" s="3"/>
      <c r="M10" s="3"/>
      <c r="N10" s="3"/>
      <c r="O10" s="3"/>
      <c r="P10" s="410">
        <f t="shared" si="0"/>
        <v>0</v>
      </c>
    </row>
    <row r="11" spans="1:16" ht="25.5" x14ac:dyDescent="0.2">
      <c r="A11" s="472"/>
      <c r="B11" s="466"/>
      <c r="C11" s="413" t="s">
        <v>27</v>
      </c>
      <c r="D11" s="4"/>
      <c r="E11" s="4"/>
      <c r="F11" s="4"/>
      <c r="G11" s="4"/>
      <c r="H11" s="4"/>
      <c r="I11" s="4"/>
      <c r="J11" s="4"/>
      <c r="K11" s="4"/>
      <c r="L11" s="4"/>
      <c r="M11" s="4"/>
      <c r="N11" s="4"/>
      <c r="O11" s="4"/>
      <c r="P11" s="409">
        <f t="shared" si="0"/>
        <v>0</v>
      </c>
    </row>
    <row r="12" spans="1:16" ht="27.75" customHeight="1" thickBot="1" x14ac:dyDescent="0.25">
      <c r="A12" s="473"/>
      <c r="B12" s="467"/>
      <c r="C12" s="414" t="s">
        <v>2</v>
      </c>
      <c r="D12" s="416">
        <f t="shared" ref="D12:G12" si="3">D10-D11</f>
        <v>0</v>
      </c>
      <c r="E12" s="416">
        <f t="shared" si="3"/>
        <v>0</v>
      </c>
      <c r="F12" s="416">
        <f t="shared" si="3"/>
        <v>0</v>
      </c>
      <c r="G12" s="416">
        <f t="shared" si="3"/>
        <v>0</v>
      </c>
      <c r="H12" s="416">
        <f t="shared" ref="H12" si="4">H10-H11</f>
        <v>0</v>
      </c>
      <c r="I12" s="416">
        <f t="shared" ref="I12" si="5">I10-I11</f>
        <v>0</v>
      </c>
      <c r="J12" s="416">
        <f t="shared" ref="J12" si="6">J10-J11</f>
        <v>0</v>
      </c>
      <c r="K12" s="416">
        <f t="shared" ref="K12" si="7">K10-K11</f>
        <v>0</v>
      </c>
      <c r="L12" s="416">
        <f t="shared" ref="L12" si="8">L10-L11</f>
        <v>0</v>
      </c>
      <c r="M12" s="416">
        <f t="shared" ref="M12" si="9">M10-M11</f>
        <v>0</v>
      </c>
      <c r="N12" s="416">
        <f t="shared" ref="N12" si="10">N10-N11</f>
        <v>0</v>
      </c>
      <c r="O12" s="417">
        <f t="shared" ref="O12" si="11">O10-O11</f>
        <v>0</v>
      </c>
      <c r="P12" s="409">
        <f t="shared" si="0"/>
        <v>0</v>
      </c>
    </row>
    <row r="13" spans="1:16" ht="27.75" customHeight="1" x14ac:dyDescent="0.2">
      <c r="A13" s="474"/>
      <c r="B13" s="468"/>
      <c r="C13" s="412" t="s">
        <v>26</v>
      </c>
      <c r="D13" s="3"/>
      <c r="E13" s="3"/>
      <c r="F13" s="3"/>
      <c r="G13" s="3"/>
      <c r="H13" s="3"/>
      <c r="I13" s="3"/>
      <c r="J13" s="3"/>
      <c r="K13" s="3"/>
      <c r="L13" s="3"/>
      <c r="M13" s="3"/>
      <c r="N13" s="3"/>
      <c r="O13" s="3"/>
      <c r="P13" s="408">
        <f t="shared" si="0"/>
        <v>0</v>
      </c>
    </row>
    <row r="14" spans="1:16" ht="25.5" x14ac:dyDescent="0.2">
      <c r="A14" s="472"/>
      <c r="B14" s="466"/>
      <c r="C14" s="413" t="s">
        <v>27</v>
      </c>
      <c r="D14" s="4"/>
      <c r="E14" s="4"/>
      <c r="F14" s="4"/>
      <c r="G14" s="4"/>
      <c r="H14" s="4"/>
      <c r="I14" s="4"/>
      <c r="J14" s="4"/>
      <c r="K14" s="4"/>
      <c r="L14" s="4"/>
      <c r="M14" s="4"/>
      <c r="N14" s="4"/>
      <c r="O14" s="4"/>
      <c r="P14" s="409">
        <f t="shared" si="0"/>
        <v>0</v>
      </c>
    </row>
    <row r="15" spans="1:16" ht="27.75" customHeight="1" thickBot="1" x14ac:dyDescent="0.25">
      <c r="A15" s="473"/>
      <c r="B15" s="467"/>
      <c r="C15" s="414" t="s">
        <v>2</v>
      </c>
      <c r="D15" s="416">
        <f t="shared" ref="D15:G15" si="12">D13-D14</f>
        <v>0</v>
      </c>
      <c r="E15" s="416">
        <f t="shared" si="12"/>
        <v>0</v>
      </c>
      <c r="F15" s="416">
        <f t="shared" si="12"/>
        <v>0</v>
      </c>
      <c r="G15" s="416">
        <f t="shared" si="12"/>
        <v>0</v>
      </c>
      <c r="H15" s="416">
        <f t="shared" ref="H15" si="13">H13-H14</f>
        <v>0</v>
      </c>
      <c r="I15" s="416">
        <f t="shared" ref="I15" si="14">I13-I14</f>
        <v>0</v>
      </c>
      <c r="J15" s="416">
        <f t="shared" ref="J15" si="15">J13-J14</f>
        <v>0</v>
      </c>
      <c r="K15" s="416">
        <f t="shared" ref="K15" si="16">K13-K14</f>
        <v>0</v>
      </c>
      <c r="L15" s="416">
        <f t="shared" ref="L15" si="17">L13-L14</f>
        <v>0</v>
      </c>
      <c r="M15" s="416">
        <f t="shared" ref="M15" si="18">M13-M14</f>
        <v>0</v>
      </c>
      <c r="N15" s="416">
        <f t="shared" ref="N15" si="19">N13-N14</f>
        <v>0</v>
      </c>
      <c r="O15" s="417">
        <f t="shared" ref="O15" si="20">O13-O14</f>
        <v>0</v>
      </c>
      <c r="P15" s="411">
        <f t="shared" si="0"/>
        <v>0</v>
      </c>
    </row>
    <row r="16" spans="1:16" ht="27.75" customHeight="1" x14ac:dyDescent="0.2">
      <c r="A16" s="454" t="s">
        <v>132</v>
      </c>
      <c r="B16" s="457" t="s">
        <v>25</v>
      </c>
      <c r="C16" s="399" t="s">
        <v>26</v>
      </c>
      <c r="D16" s="400">
        <f t="shared" ref="D16:O17" si="21">SUMIF($C$7:$C$15,$C16,D$7:D$15)</f>
        <v>0</v>
      </c>
      <c r="E16" s="400">
        <f t="shared" si="21"/>
        <v>0</v>
      </c>
      <c r="F16" s="400">
        <f t="shared" si="21"/>
        <v>0</v>
      </c>
      <c r="G16" s="400">
        <f t="shared" si="21"/>
        <v>0</v>
      </c>
      <c r="H16" s="400">
        <f t="shared" si="21"/>
        <v>0</v>
      </c>
      <c r="I16" s="400">
        <f t="shared" si="21"/>
        <v>0</v>
      </c>
      <c r="J16" s="400">
        <f t="shared" si="21"/>
        <v>0</v>
      </c>
      <c r="K16" s="400">
        <f t="shared" si="21"/>
        <v>0</v>
      </c>
      <c r="L16" s="400">
        <f t="shared" si="21"/>
        <v>0</v>
      </c>
      <c r="M16" s="400">
        <f t="shared" si="21"/>
        <v>0</v>
      </c>
      <c r="N16" s="400">
        <f t="shared" si="21"/>
        <v>0</v>
      </c>
      <c r="O16" s="400">
        <f t="shared" si="21"/>
        <v>0</v>
      </c>
      <c r="P16" s="401">
        <f t="shared" si="0"/>
        <v>0</v>
      </c>
    </row>
    <row r="17" spans="1:16" ht="25.5" x14ac:dyDescent="0.2">
      <c r="A17" s="455"/>
      <c r="B17" s="458"/>
      <c r="C17" s="402" t="s">
        <v>27</v>
      </c>
      <c r="D17" s="400">
        <f t="shared" si="21"/>
        <v>0</v>
      </c>
      <c r="E17" s="400">
        <f t="shared" si="21"/>
        <v>0</v>
      </c>
      <c r="F17" s="400">
        <f t="shared" si="21"/>
        <v>0</v>
      </c>
      <c r="G17" s="400">
        <f t="shared" si="21"/>
        <v>0</v>
      </c>
      <c r="H17" s="400">
        <f t="shared" si="21"/>
        <v>0</v>
      </c>
      <c r="I17" s="400">
        <f t="shared" si="21"/>
        <v>0</v>
      </c>
      <c r="J17" s="400">
        <f t="shared" si="21"/>
        <v>0</v>
      </c>
      <c r="K17" s="400">
        <f t="shared" si="21"/>
        <v>0</v>
      </c>
      <c r="L17" s="400">
        <f t="shared" si="21"/>
        <v>0</v>
      </c>
      <c r="M17" s="400">
        <f t="shared" si="21"/>
        <v>0</v>
      </c>
      <c r="N17" s="400">
        <f t="shared" si="21"/>
        <v>0</v>
      </c>
      <c r="O17" s="400">
        <f t="shared" si="21"/>
        <v>0</v>
      </c>
      <c r="P17" s="403">
        <f t="shared" si="0"/>
        <v>0</v>
      </c>
    </row>
    <row r="18" spans="1:16" ht="27.75" customHeight="1" thickBot="1" x14ac:dyDescent="0.25">
      <c r="A18" s="456"/>
      <c r="B18" s="459"/>
      <c r="C18" s="404" t="s">
        <v>2</v>
      </c>
      <c r="D18" s="405">
        <f t="shared" ref="D18:G18" si="22">D16-D17</f>
        <v>0</v>
      </c>
      <c r="E18" s="405">
        <f t="shared" si="22"/>
        <v>0</v>
      </c>
      <c r="F18" s="405">
        <f t="shared" si="22"/>
        <v>0</v>
      </c>
      <c r="G18" s="405">
        <f t="shared" si="22"/>
        <v>0</v>
      </c>
      <c r="H18" s="405">
        <f t="shared" ref="H18:O18" si="23">H16-H17</f>
        <v>0</v>
      </c>
      <c r="I18" s="405">
        <f t="shared" si="23"/>
        <v>0</v>
      </c>
      <c r="J18" s="405">
        <f t="shared" si="23"/>
        <v>0</v>
      </c>
      <c r="K18" s="405">
        <f t="shared" si="23"/>
        <v>0</v>
      </c>
      <c r="L18" s="405">
        <f t="shared" si="23"/>
        <v>0</v>
      </c>
      <c r="M18" s="405">
        <f t="shared" si="23"/>
        <v>0</v>
      </c>
      <c r="N18" s="405">
        <f t="shared" si="23"/>
        <v>0</v>
      </c>
      <c r="O18" s="406">
        <f t="shared" si="23"/>
        <v>0</v>
      </c>
      <c r="P18" s="407">
        <f t="shared" si="0"/>
        <v>0</v>
      </c>
    </row>
  </sheetData>
  <sheetProtection algorithmName="SHA-512" hashValue="ZWHmHMLdUqjHNAmVguIx4aWXGumb0YLtmK1NTAj4OFh9VvFR+0mpqs8r0EGZ8aeCd5/6WLB6tpNPC2+WHyqo8g==" saltValue="xnmcsUn8YmxbU4J89A/v2Q==" spinCount="100000" sheet="1" formatCells="0" formatColumns="0" formatRows="0"/>
  <mergeCells count="11">
    <mergeCell ref="A16:A18"/>
    <mergeCell ref="B16:B18"/>
    <mergeCell ref="A1:O1"/>
    <mergeCell ref="B2:O2"/>
    <mergeCell ref="B7:B9"/>
    <mergeCell ref="B10:B12"/>
    <mergeCell ref="B13:B15"/>
    <mergeCell ref="A7:A9"/>
    <mergeCell ref="A10:A12"/>
    <mergeCell ref="A13:A15"/>
    <mergeCell ref="D6:O6"/>
  </mergeCells>
  <phoneticPr fontId="46" type="noConversion"/>
  <printOptions horizontalCentered="1"/>
  <pageMargins left="0.70866141732283472" right="0.70866141732283472" top="1.1811023622047245" bottom="0.78740157480314965" header="0.31496062992125984" footer="0.31496062992125984"/>
  <pageSetup paperSize="9" scale="47" orientation="landscape" r:id="rId1"/>
  <headerFooter scaleWithDoc="0">
    <oddHeader>&amp;C&amp;"Arial,Fett"&amp;12Antrag auf Gewährung von Leistungen 
gemäß DTFinVO 2024
des SMWA vom 13. Juni 2024</oddHeader>
    <oddFooter>&amp;CSeite &amp;P von &amp;N&amp;R&amp;K01+041Formularstand: 30.01.2026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L25"/>
  <sheetViews>
    <sheetView zoomScale="90" zoomScaleNormal="90" workbookViewId="0">
      <selection sqref="A1:D1"/>
    </sheetView>
  </sheetViews>
  <sheetFormatPr baseColWidth="10" defaultRowHeight="12.75" x14ac:dyDescent="0.2"/>
  <cols>
    <col min="1" max="1" width="12.7109375" style="61" customWidth="1"/>
    <col min="2" max="2" width="68.7109375" style="5" customWidth="1"/>
    <col min="3" max="3" width="10.7109375" style="5" customWidth="1"/>
    <col min="4" max="4" width="29.7109375" style="5" customWidth="1"/>
    <col min="5" max="16384" width="11.42578125" style="5"/>
  </cols>
  <sheetData>
    <row r="1" spans="1:12" ht="24.75" customHeight="1" thickBot="1" x14ac:dyDescent="0.25">
      <c r="A1" s="478" t="s">
        <v>173</v>
      </c>
      <c r="B1" s="479"/>
      <c r="C1" s="479"/>
      <c r="D1" s="480"/>
    </row>
    <row r="2" spans="1:12" s="8" customFormat="1" ht="20.25" customHeight="1" thickBot="1" x14ac:dyDescent="0.25">
      <c r="A2" s="268" t="s">
        <v>35</v>
      </c>
      <c r="B2" s="481"/>
      <c r="C2" s="481"/>
      <c r="D2" s="482"/>
      <c r="E2" s="5"/>
      <c r="F2" s="5"/>
      <c r="G2" s="5"/>
      <c r="H2" s="5"/>
      <c r="I2" s="5"/>
      <c r="J2" s="5"/>
      <c r="K2" s="5"/>
      <c r="L2" s="5"/>
    </row>
    <row r="3" spans="1:12" x14ac:dyDescent="0.2">
      <c r="A3" s="138"/>
      <c r="B3" s="269" t="s">
        <v>194</v>
      </c>
      <c r="C3"/>
      <c r="D3"/>
    </row>
    <row r="5" spans="1:12" ht="16.5" thickBot="1" x14ac:dyDescent="0.3">
      <c r="B5" s="326"/>
    </row>
    <row r="6" spans="1:12" ht="16.5" thickBot="1" x14ac:dyDescent="0.25">
      <c r="A6" s="483" t="s">
        <v>160</v>
      </c>
      <c r="B6" s="484"/>
      <c r="C6" s="484"/>
      <c r="D6" s="485"/>
    </row>
    <row r="7" spans="1:12" ht="16.5" thickBot="1" x14ac:dyDescent="0.25">
      <c r="A7" s="282"/>
      <c r="B7" s="285"/>
      <c r="C7" s="214"/>
      <c r="D7" s="205" t="s">
        <v>256</v>
      </c>
      <c r="H7" s="266"/>
    </row>
    <row r="8" spans="1:12" ht="27.75" customHeight="1" x14ac:dyDescent="0.2">
      <c r="A8" s="276" t="s">
        <v>204</v>
      </c>
      <c r="B8" s="286" t="s">
        <v>188</v>
      </c>
      <c r="C8" s="204" t="s">
        <v>10</v>
      </c>
      <c r="D8" s="327"/>
    </row>
    <row r="9" spans="1:12" ht="25.5" x14ac:dyDescent="0.2">
      <c r="A9" s="277" t="s">
        <v>205</v>
      </c>
      <c r="B9" s="287" t="s">
        <v>159</v>
      </c>
      <c r="C9" s="26" t="s">
        <v>10</v>
      </c>
      <c r="D9" s="7"/>
    </row>
    <row r="10" spans="1:12" ht="20.25" customHeight="1" x14ac:dyDescent="0.2">
      <c r="A10" s="278" t="s">
        <v>206</v>
      </c>
      <c r="B10" s="351" t="s">
        <v>202</v>
      </c>
      <c r="C10" s="353"/>
      <c r="D10" s="328"/>
    </row>
    <row r="11" spans="1:12" ht="25.5" x14ac:dyDescent="0.2">
      <c r="A11" s="277" t="s">
        <v>207</v>
      </c>
      <c r="B11" s="287" t="s">
        <v>228</v>
      </c>
      <c r="C11" s="26" t="s">
        <v>10</v>
      </c>
      <c r="D11" s="7"/>
    </row>
    <row r="12" spans="1:12" s="81" customFormat="1" ht="23.25" customHeight="1" x14ac:dyDescent="0.2">
      <c r="A12" s="278" t="s">
        <v>208</v>
      </c>
      <c r="B12" s="351" t="s">
        <v>203</v>
      </c>
      <c r="C12" s="354"/>
      <c r="D12" s="7"/>
      <c r="E12" s="5"/>
      <c r="F12" s="5"/>
    </row>
    <row r="13" spans="1:12" ht="20.25" customHeight="1" x14ac:dyDescent="0.2">
      <c r="A13" s="279" t="s">
        <v>209</v>
      </c>
      <c r="B13" s="288" t="s">
        <v>161</v>
      </c>
      <c r="C13" s="172" t="s">
        <v>10</v>
      </c>
      <c r="D13" s="209">
        <f>D8-D9-D11</f>
        <v>0</v>
      </c>
    </row>
    <row r="14" spans="1:12" ht="25.5" x14ac:dyDescent="0.2">
      <c r="A14" s="277" t="s">
        <v>210</v>
      </c>
      <c r="B14" s="287" t="s">
        <v>257</v>
      </c>
      <c r="C14" s="26" t="s">
        <v>10</v>
      </c>
      <c r="D14" s="7"/>
    </row>
    <row r="15" spans="1:12" ht="25.5" x14ac:dyDescent="0.2">
      <c r="A15" s="277" t="s">
        <v>211</v>
      </c>
      <c r="B15" s="287" t="s">
        <v>178</v>
      </c>
      <c r="C15" s="26" t="s">
        <v>10</v>
      </c>
      <c r="D15" s="7"/>
    </row>
    <row r="16" spans="1:12" s="81" customFormat="1" ht="20.25" customHeight="1" x14ac:dyDescent="0.2">
      <c r="A16" s="280" t="s">
        <v>212</v>
      </c>
      <c r="B16" s="289" t="s">
        <v>171</v>
      </c>
      <c r="C16" s="201" t="s">
        <v>10</v>
      </c>
      <c r="D16" s="202">
        <f>D13-D14-D15</f>
        <v>0</v>
      </c>
      <c r="E16" s="5"/>
      <c r="F16" s="5"/>
    </row>
    <row r="17" spans="1:8" ht="20.25" customHeight="1" x14ac:dyDescent="0.2">
      <c r="A17" s="277" t="s">
        <v>213</v>
      </c>
      <c r="B17" s="287" t="s">
        <v>191</v>
      </c>
      <c r="C17" s="26" t="s">
        <v>10</v>
      </c>
      <c r="D17" s="7"/>
    </row>
    <row r="18" spans="1:8" ht="25.5" x14ac:dyDescent="0.2">
      <c r="A18" s="283" t="s">
        <v>214</v>
      </c>
      <c r="B18" s="290" t="s">
        <v>222</v>
      </c>
      <c r="C18" s="26" t="s">
        <v>10</v>
      </c>
      <c r="D18" s="7"/>
    </row>
    <row r="19" spans="1:8" ht="25.5" x14ac:dyDescent="0.2">
      <c r="A19" s="283" t="s">
        <v>215</v>
      </c>
      <c r="B19" s="290" t="s">
        <v>159</v>
      </c>
      <c r="C19" s="26" t="s">
        <v>10</v>
      </c>
      <c r="D19" s="7"/>
      <c r="H19" s="59"/>
    </row>
    <row r="20" spans="1:8" ht="20.25" customHeight="1" x14ac:dyDescent="0.2">
      <c r="A20" s="284" t="s">
        <v>216</v>
      </c>
      <c r="B20" s="352" t="s">
        <v>202</v>
      </c>
      <c r="C20" s="353"/>
      <c r="D20" s="328"/>
    </row>
    <row r="21" spans="1:8" ht="25.5" x14ac:dyDescent="0.2">
      <c r="A21" s="277" t="s">
        <v>217</v>
      </c>
      <c r="B21" s="287" t="s">
        <v>192</v>
      </c>
      <c r="C21" s="26" t="s">
        <v>10</v>
      </c>
      <c r="D21" s="7"/>
    </row>
    <row r="22" spans="1:8" ht="20.25" customHeight="1" x14ac:dyDescent="0.2">
      <c r="A22" s="279" t="s">
        <v>218</v>
      </c>
      <c r="B22" s="288" t="s">
        <v>166</v>
      </c>
      <c r="C22" s="172" t="s">
        <v>10</v>
      </c>
      <c r="D22" s="209">
        <f>SUM(D17:D18,D21)-D19</f>
        <v>0</v>
      </c>
    </row>
    <row r="23" spans="1:8" ht="25.5" x14ac:dyDescent="0.2">
      <c r="A23" s="277" t="s">
        <v>219</v>
      </c>
      <c r="B23" s="287" t="s">
        <v>257</v>
      </c>
      <c r="C23" s="26" t="s">
        <v>10</v>
      </c>
      <c r="D23" s="7"/>
    </row>
    <row r="24" spans="1:8" ht="25.5" x14ac:dyDescent="0.2">
      <c r="A24" s="277" t="s">
        <v>220</v>
      </c>
      <c r="B24" s="287" t="s">
        <v>178</v>
      </c>
      <c r="C24" s="26" t="s">
        <v>10</v>
      </c>
      <c r="D24" s="7"/>
    </row>
    <row r="25" spans="1:8" ht="20.25" customHeight="1" thickBot="1" x14ac:dyDescent="0.25">
      <c r="A25" s="281" t="s">
        <v>221</v>
      </c>
      <c r="B25" s="291" t="s">
        <v>172</v>
      </c>
      <c r="C25" s="211" t="s">
        <v>10</v>
      </c>
      <c r="D25" s="212">
        <f>D22-D23-D24</f>
        <v>0</v>
      </c>
    </row>
  </sheetData>
  <sheetProtection algorithmName="SHA-512" hashValue="KG/XMqXPRmbOr0qrlw3L7ORgmfLEbsrtIycj5PyVSu2divW4SCNjzfMGTSbcqEC9RzP+WP6tKoI0xCcd0ZxOYw==" saltValue="IVfkAANJW4bqLSFILoBO8w==" spinCount="100000" sheet="1" formatCells="0" formatColumns="0" formatRows="0"/>
  <mergeCells count="3">
    <mergeCell ref="A1:D1"/>
    <mergeCell ref="B2:D2"/>
    <mergeCell ref="A6:D6"/>
  </mergeCells>
  <pageMargins left="0.70866141732283472" right="0.70866141732283472" top="1.1811023622047245" bottom="0.78740157480314965" header="0.31496062992125984" footer="0.31496062992125984"/>
  <pageSetup paperSize="9" scale="73" orientation="portrait" r:id="rId1"/>
  <headerFooter scaleWithDoc="0">
    <oddHeader>&amp;C&amp;"Arial,Fett"&amp;12Antrag auf Gewährung von Leistungen 
gemäß DTFinVO 2024
des SMWA vom 13. Juni 2024</oddHeader>
    <oddFooter>&amp;CSeite &amp;P von &amp;N&amp;R&amp;K00-043Formularstand: 30.01.2026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L26"/>
  <sheetViews>
    <sheetView zoomScale="90" zoomScaleNormal="90" workbookViewId="0">
      <selection sqref="A1:D1"/>
    </sheetView>
  </sheetViews>
  <sheetFormatPr baseColWidth="10" defaultRowHeight="12.75" x14ac:dyDescent="0.2"/>
  <cols>
    <col min="1" max="1" width="12.7109375" style="5" customWidth="1"/>
    <col min="2" max="2" width="68.7109375" style="5" customWidth="1"/>
    <col min="3" max="3" width="10.7109375" style="5" customWidth="1"/>
    <col min="4" max="4" width="29.7109375" style="5" customWidth="1"/>
    <col min="5" max="16384" width="11.42578125" style="5"/>
  </cols>
  <sheetData>
    <row r="1" spans="1:12" ht="24.75" customHeight="1" thickBot="1" x14ac:dyDescent="0.25">
      <c r="A1" s="478" t="s">
        <v>174</v>
      </c>
      <c r="B1" s="479"/>
      <c r="C1" s="479"/>
      <c r="D1" s="480"/>
    </row>
    <row r="2" spans="1:12" s="8" customFormat="1" ht="20.25" customHeight="1" thickBot="1" x14ac:dyDescent="0.25">
      <c r="A2" s="63" t="s">
        <v>35</v>
      </c>
      <c r="B2" s="481" t="s">
        <v>175</v>
      </c>
      <c r="C2" s="481"/>
      <c r="D2" s="482"/>
      <c r="E2" s="5"/>
      <c r="F2" s="5"/>
      <c r="G2" s="5"/>
      <c r="H2" s="5"/>
      <c r="I2" s="5"/>
      <c r="J2" s="5"/>
      <c r="K2" s="5"/>
      <c r="L2" s="5"/>
    </row>
    <row r="3" spans="1:12" ht="15.75" x14ac:dyDescent="0.2">
      <c r="A3"/>
      <c r="B3" s="269" t="s">
        <v>194</v>
      </c>
      <c r="C3"/>
      <c r="D3"/>
      <c r="H3" s="266"/>
    </row>
    <row r="5" spans="1:12" ht="13.5" thickBot="1" x14ac:dyDescent="0.25"/>
    <row r="6" spans="1:12" ht="16.5" thickBot="1" x14ac:dyDescent="0.25">
      <c r="A6" s="483" t="s">
        <v>162</v>
      </c>
      <c r="B6" s="484"/>
      <c r="C6" s="484"/>
      <c r="D6" s="485"/>
    </row>
    <row r="7" spans="1:12" ht="16.5" thickBot="1" x14ac:dyDescent="0.25">
      <c r="A7" s="214"/>
      <c r="B7" s="206"/>
      <c r="C7" s="214"/>
      <c r="D7" s="205" t="s">
        <v>256</v>
      </c>
    </row>
    <row r="8" spans="1:12" ht="44.25" customHeight="1" x14ac:dyDescent="0.2">
      <c r="A8" s="292" t="s">
        <v>204</v>
      </c>
      <c r="B8" s="203" t="s">
        <v>190</v>
      </c>
      <c r="C8" s="173" t="s">
        <v>10</v>
      </c>
      <c r="D8" s="329"/>
    </row>
    <row r="9" spans="1:12" ht="21.75" customHeight="1" x14ac:dyDescent="0.2">
      <c r="A9" s="278" t="s">
        <v>205</v>
      </c>
      <c r="B9" s="355" t="s">
        <v>196</v>
      </c>
      <c r="C9" s="207"/>
      <c r="D9" s="328"/>
    </row>
    <row r="10" spans="1:12" ht="44.25" customHeight="1" x14ac:dyDescent="0.2">
      <c r="A10" s="283" t="s">
        <v>206</v>
      </c>
      <c r="B10" s="270" t="s">
        <v>189</v>
      </c>
      <c r="C10" s="173" t="s">
        <v>10</v>
      </c>
      <c r="D10" s="56"/>
      <c r="H10" s="91"/>
    </row>
    <row r="11" spans="1:12" ht="21.75" customHeight="1" x14ac:dyDescent="0.2">
      <c r="A11" s="284" t="s">
        <v>207</v>
      </c>
      <c r="B11" s="356" t="s">
        <v>195</v>
      </c>
      <c r="C11" s="293"/>
      <c r="D11" s="330"/>
    </row>
    <row r="12" spans="1:12" ht="21" customHeight="1" x14ac:dyDescent="0.2">
      <c r="A12" s="283" t="s">
        <v>208</v>
      </c>
      <c r="B12" s="199" t="s">
        <v>229</v>
      </c>
      <c r="C12" s="26" t="s">
        <v>10</v>
      </c>
      <c r="D12" s="7"/>
    </row>
    <row r="13" spans="1:12" ht="21.75" customHeight="1" x14ac:dyDescent="0.2">
      <c r="A13" s="278" t="s">
        <v>209</v>
      </c>
      <c r="B13" s="355" t="s">
        <v>197</v>
      </c>
      <c r="C13" s="171"/>
      <c r="D13" s="7"/>
    </row>
    <row r="14" spans="1:12" ht="21.75" customHeight="1" x14ac:dyDescent="0.2">
      <c r="A14" s="279" t="s">
        <v>210</v>
      </c>
      <c r="B14" s="208" t="s">
        <v>163</v>
      </c>
      <c r="C14" s="172" t="s">
        <v>10</v>
      </c>
      <c r="D14" s="209">
        <f>D8+D10-D12</f>
        <v>0</v>
      </c>
    </row>
    <row r="15" spans="1:12" ht="25.5" x14ac:dyDescent="0.2">
      <c r="A15" s="277" t="s">
        <v>211</v>
      </c>
      <c r="B15" s="199" t="s">
        <v>257</v>
      </c>
      <c r="C15" s="26" t="s">
        <v>10</v>
      </c>
      <c r="D15" s="7"/>
    </row>
    <row r="16" spans="1:12" ht="25.5" x14ac:dyDescent="0.2">
      <c r="A16" s="277" t="s">
        <v>212</v>
      </c>
      <c r="B16" s="199" t="s">
        <v>178</v>
      </c>
      <c r="C16" s="26" t="s">
        <v>10</v>
      </c>
      <c r="D16" s="7"/>
    </row>
    <row r="17" spans="1:4" ht="21.75" customHeight="1" x14ac:dyDescent="0.2">
      <c r="A17" s="280" t="s">
        <v>213</v>
      </c>
      <c r="B17" s="200" t="s">
        <v>171</v>
      </c>
      <c r="C17" s="213"/>
      <c r="D17" s="202">
        <f>D14-D15-D16</f>
        <v>0</v>
      </c>
    </row>
    <row r="18" spans="1:4" ht="21.75" customHeight="1" x14ac:dyDescent="0.2">
      <c r="A18" s="277" t="s">
        <v>214</v>
      </c>
      <c r="B18" s="199" t="s">
        <v>66</v>
      </c>
      <c r="C18" s="26" t="s">
        <v>10</v>
      </c>
      <c r="D18" s="7"/>
    </row>
    <row r="19" spans="1:4" ht="21.75" customHeight="1" x14ac:dyDescent="0.2">
      <c r="A19" s="284" t="s">
        <v>215</v>
      </c>
      <c r="B19" s="356" t="s">
        <v>232</v>
      </c>
      <c r="C19" s="207"/>
      <c r="D19" s="328"/>
    </row>
    <row r="20" spans="1:4" ht="25.5" x14ac:dyDescent="0.2">
      <c r="A20" s="283" t="s">
        <v>216</v>
      </c>
      <c r="B20" s="270" t="s">
        <v>224</v>
      </c>
      <c r="C20" s="26" t="s">
        <v>10</v>
      </c>
      <c r="D20" s="7"/>
    </row>
    <row r="21" spans="1:4" ht="21.75" customHeight="1" x14ac:dyDescent="0.2">
      <c r="A21" s="284" t="s">
        <v>217</v>
      </c>
      <c r="B21" s="356" t="s">
        <v>232</v>
      </c>
      <c r="C21" s="207"/>
      <c r="D21" s="328"/>
    </row>
    <row r="22" spans="1:4" ht="25.5" x14ac:dyDescent="0.2">
      <c r="A22" s="277" t="s">
        <v>218</v>
      </c>
      <c r="B22" s="199" t="s">
        <v>192</v>
      </c>
      <c r="C22" s="26" t="s">
        <v>10</v>
      </c>
      <c r="D22" s="7"/>
    </row>
    <row r="23" spans="1:4" ht="21.75" customHeight="1" x14ac:dyDescent="0.2">
      <c r="A23" s="279" t="s">
        <v>219</v>
      </c>
      <c r="B23" s="208" t="s">
        <v>166</v>
      </c>
      <c r="C23" s="172" t="s">
        <v>10</v>
      </c>
      <c r="D23" s="209">
        <f>SUM(D18:D20,D22)</f>
        <v>0</v>
      </c>
    </row>
    <row r="24" spans="1:4" ht="25.5" x14ac:dyDescent="0.2">
      <c r="A24" s="277" t="s">
        <v>220</v>
      </c>
      <c r="B24" s="199" t="s">
        <v>257</v>
      </c>
      <c r="C24" s="26" t="s">
        <v>10</v>
      </c>
      <c r="D24" s="7"/>
    </row>
    <row r="25" spans="1:4" ht="25.5" x14ac:dyDescent="0.2">
      <c r="A25" s="277" t="s">
        <v>221</v>
      </c>
      <c r="B25" s="199" t="s">
        <v>178</v>
      </c>
      <c r="C25" s="26" t="s">
        <v>10</v>
      </c>
      <c r="D25" s="7"/>
    </row>
    <row r="26" spans="1:4" ht="21.75" customHeight="1" thickBot="1" x14ac:dyDescent="0.25">
      <c r="A26" s="281" t="s">
        <v>223</v>
      </c>
      <c r="B26" s="210" t="s">
        <v>172</v>
      </c>
      <c r="C26" s="211" t="s">
        <v>10</v>
      </c>
      <c r="D26" s="212">
        <f>D23-D24-D25</f>
        <v>0</v>
      </c>
    </row>
  </sheetData>
  <sheetProtection algorithmName="SHA-512" hashValue="VNWQBeoxTAu83xk0r8LhiYmpP17e4L/xj+9NeYLuH+vYySq6POjQfqj1RKSSVo+80k2pV2w4lgi2g7HVjcvJKA==" saltValue="jaSgDmo6NNaJR+g1FwheNw==" spinCount="100000" sheet="1" formatCells="0" formatColumns="0" formatRows="0"/>
  <mergeCells count="3">
    <mergeCell ref="A1:D1"/>
    <mergeCell ref="B2:D2"/>
    <mergeCell ref="A6:D6"/>
  </mergeCells>
  <pageMargins left="0.70866141732283472" right="0.70866141732283472" top="1.1811023622047245" bottom="0.78740157480314965" header="0.31496062992125984" footer="0.31496062992125984"/>
  <pageSetup paperSize="9" scale="73" orientation="portrait" r:id="rId1"/>
  <headerFooter scaleWithDoc="0">
    <oddHeader>&amp;C&amp;"Arial,Fett"&amp;12Antrag auf Gewährung von Leistungen 
gemäß DTFinVO 2024
des SMWA vom 13. Juni 2024</oddHeader>
    <oddFooter>&amp;CSeite &amp;P von &amp;N&amp;R&amp;K00-043Formularstand: 30.01.2026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13</vt:i4>
      </vt:variant>
    </vt:vector>
  </HeadingPairs>
  <TitlesOfParts>
    <vt:vector size="25" baseType="lpstr">
      <vt:lpstr>Anlage1_Jahr</vt:lpstr>
      <vt:lpstr>Anlage1</vt:lpstr>
      <vt:lpstr>Anl1.1.1_Fahrgeldeinnahmen</vt:lpstr>
      <vt:lpstr>Anl1.1.2_Fahrgeldeinnahmen</vt:lpstr>
      <vt:lpstr>Anl1.1.3_Fahrgeldeinnahmen</vt:lpstr>
      <vt:lpstr>Anl1.1.4_Fahrgeldeinnahmen</vt:lpstr>
      <vt:lpstr>Anl1.3_allgVorschrift</vt:lpstr>
      <vt:lpstr>Anl1.4.1_BT_Gk</vt:lpstr>
      <vt:lpstr>Anl1.4.2_BT_SPNV_AT</vt:lpstr>
      <vt:lpstr>Anl1.4.3_BT_VU</vt:lpstr>
      <vt:lpstr>Anl1.5_Abokunden</vt:lpstr>
      <vt:lpstr>Anl1.6_geringAusgleich</vt:lpstr>
      <vt:lpstr>Anl1.4.1_BT_Gk!Druckbereich</vt:lpstr>
      <vt:lpstr>Anl1.4.2_BT_SPNV_AT!Druckbereich</vt:lpstr>
      <vt:lpstr>Anl1.4.3_BT_VU!Druckbereich</vt:lpstr>
      <vt:lpstr>Anl1.6_geringAusgleich!Druckbereich</vt:lpstr>
      <vt:lpstr>Anlage1!Druckbereich</vt:lpstr>
      <vt:lpstr>Anlage1_Jahr!Druckbereich</vt:lpstr>
      <vt:lpstr>Anl1.1.1_Fahrgeldeinnahmen!Drucktitel</vt:lpstr>
      <vt:lpstr>Anl1.1.2_Fahrgeldeinnahmen!Drucktitel</vt:lpstr>
      <vt:lpstr>Anl1.1.3_Fahrgeldeinnahmen!Drucktitel</vt:lpstr>
      <vt:lpstr>Anl1.1.4_Fahrgeldeinnahmen!Drucktitel</vt:lpstr>
      <vt:lpstr>Anl1.5_Abokunden!Drucktitel</vt:lpstr>
      <vt:lpstr>Anl1.6_geringAusgleich!Drucktitel</vt:lpstr>
      <vt:lpstr>Anlage1!Drucktitel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michael.schaefer</dc:creator>
  <cp:lastModifiedBy>Graul, Katrin - LASuV Zentrale</cp:lastModifiedBy>
  <cp:lastPrinted>2026-01-22T09:30:22Z</cp:lastPrinted>
  <dcterms:created xsi:type="dcterms:W3CDTF">2020-09-10T14:04:04Z</dcterms:created>
  <dcterms:modified xsi:type="dcterms:W3CDTF">2026-02-03T10:10:58Z</dcterms:modified>
</cp:coreProperties>
</file>