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L:\Ref44\Sachgebiet Förderung\Deutschlandticket\DT 2024\"/>
    </mc:Choice>
  </mc:AlternateContent>
  <bookViews>
    <workbookView xWindow="-38520" yWindow="-120" windowWidth="38640" windowHeight="21120" tabRatio="930" firstSheet="1" activeTab="1"/>
  </bookViews>
  <sheets>
    <sheet name="Anlage1_Jahr" sheetId="1" state="hidden" r:id="rId1"/>
    <sheet name="Anlage1" sheetId="15" r:id="rId2"/>
    <sheet name="Anl1.1.1_Fahrgeldeinnahmen" sheetId="3" r:id="rId3"/>
    <sheet name="Anl1.1.2_Fahrgeldeinnahmen" sheetId="11" r:id="rId4"/>
    <sheet name="Anl1.1.3_Fahrgeldeinnahmen" sheetId="12" r:id="rId5"/>
    <sheet name="Anl1.1.4_Fahrgeldeinnahmen" sheetId="13" r:id="rId6"/>
    <sheet name="Anl1.3_allgVorschrift" sheetId="5" r:id="rId7"/>
    <sheet name="Anl1.4.1_BT_Gk" sheetId="17" r:id="rId8"/>
    <sheet name="Anl1.4.2_BT_SPNV_AT" sheetId="18" r:id="rId9"/>
    <sheet name="Anl1.4.3_BT_VU" sheetId="19" r:id="rId10"/>
    <sheet name="Anl1.5_Abokunden" sheetId="20" r:id="rId11"/>
    <sheet name="Anl1.6_geringAusgleich" sheetId="10" r:id="rId12"/>
  </sheets>
  <definedNames>
    <definedName name="_xlnm.Print_Area" localSheetId="7">'Anl1.4.1_BT_Gk'!$A$1:$D$25</definedName>
    <definedName name="_xlnm.Print_Area" localSheetId="8">'Anl1.4.2_BT_SPNV_AT'!$A$1:$D$26</definedName>
    <definedName name="_xlnm.Print_Area" localSheetId="9">'Anl1.4.3_BT_VU'!$A$1:$D$19</definedName>
    <definedName name="_xlnm.Print_Area" localSheetId="11">'Anl1.6_geringAusgleich'!$A$1:$F$27</definedName>
    <definedName name="_xlnm.Print_Area" localSheetId="1">Anlage1!$A$1:$D$65</definedName>
    <definedName name="_xlnm.Print_Area" localSheetId="0">Anlage1_Jahr!$A$1:$D$71</definedName>
    <definedName name="_xlnm.Print_Titles" localSheetId="2">'Anl1.1.1_Fahrgeldeinnahmen'!$7:$8</definedName>
    <definedName name="_xlnm.Print_Titles" localSheetId="3">'Anl1.1.2_Fahrgeldeinnahmen'!$7:$8</definedName>
    <definedName name="_xlnm.Print_Titles" localSheetId="4">'Anl1.1.3_Fahrgeldeinnahmen'!$7:$8</definedName>
    <definedName name="_xlnm.Print_Titles" localSheetId="5">'Anl1.1.4_Fahrgeldeinnahmen'!$7:$8</definedName>
    <definedName name="_xlnm.Print_Titles" localSheetId="10">'Anl1.5_Abokunden'!$A:$A</definedName>
    <definedName name="_xlnm.Print_Titles" localSheetId="11">'Anl1.6_geringAusgleich'!$A:$A</definedName>
    <definedName name="_xlnm.Print_Titles" localSheetId="1">Anlage1!$1:$2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20" l="1"/>
  <c r="D28" i="20"/>
  <c r="E28" i="20"/>
  <c r="F28" i="20"/>
  <c r="B28" i="20"/>
  <c r="F27" i="20"/>
  <c r="F26" i="20"/>
  <c r="F25" i="20"/>
  <c r="F24" i="20"/>
  <c r="F23" i="20"/>
  <c r="F22" i="20"/>
  <c r="F21" i="20"/>
  <c r="F20" i="20"/>
  <c r="F19" i="20"/>
  <c r="F18" i="20"/>
  <c r="F17" i="20"/>
  <c r="F16" i="20"/>
  <c r="F15" i="20"/>
  <c r="F14" i="20"/>
  <c r="F13" i="20"/>
  <c r="F12" i="20"/>
  <c r="F11" i="20"/>
  <c r="F10" i="20"/>
  <c r="F9" i="20"/>
  <c r="F8" i="20"/>
  <c r="F7" i="20"/>
  <c r="D8" i="20" l="1"/>
  <c r="D9" i="20"/>
  <c r="D10" i="20"/>
  <c r="D11" i="20"/>
  <c r="D12" i="20"/>
  <c r="D13" i="20"/>
  <c r="D14" i="20"/>
  <c r="D15" i="20"/>
  <c r="D16" i="20"/>
  <c r="D17" i="20"/>
  <c r="G17" i="20" s="1"/>
  <c r="D18" i="20"/>
  <c r="G18" i="20" s="1"/>
  <c r="D19" i="20"/>
  <c r="G19" i="20" s="1"/>
  <c r="D20" i="20"/>
  <c r="G20" i="20" s="1"/>
  <c r="D21" i="20"/>
  <c r="D22" i="20"/>
  <c r="D23" i="20"/>
  <c r="D24" i="20"/>
  <c r="D25" i="20"/>
  <c r="D26" i="20"/>
  <c r="D27" i="20"/>
  <c r="G26" i="20"/>
  <c r="G27" i="20"/>
  <c r="G25" i="20" l="1"/>
  <c r="G9" i="20"/>
  <c r="G8" i="20"/>
  <c r="G14" i="20"/>
  <c r="G13" i="20"/>
  <c r="G12" i="20"/>
  <c r="G11" i="20"/>
  <c r="G15" i="20"/>
  <c r="G10" i="20"/>
  <c r="G24" i="20"/>
  <c r="G23" i="20"/>
  <c r="G22" i="20"/>
  <c r="G21" i="20"/>
  <c r="G16" i="20"/>
  <c r="D7" i="20"/>
  <c r="D16" i="5"/>
  <c r="P14" i="5"/>
  <c r="P13" i="5"/>
  <c r="P11" i="5"/>
  <c r="P10" i="5"/>
  <c r="P8" i="5"/>
  <c r="P7" i="5"/>
  <c r="D12" i="5"/>
  <c r="E12" i="5"/>
  <c r="F12" i="5"/>
  <c r="G12" i="5"/>
  <c r="D15" i="5"/>
  <c r="E15" i="5"/>
  <c r="F15" i="5"/>
  <c r="G15" i="5"/>
  <c r="E16" i="5"/>
  <c r="F16" i="5"/>
  <c r="G16" i="5"/>
  <c r="D17" i="5"/>
  <c r="E17" i="5"/>
  <c r="F17" i="5"/>
  <c r="G17" i="5"/>
  <c r="D9" i="5"/>
  <c r="E9" i="5"/>
  <c r="F9" i="5"/>
  <c r="G9" i="5"/>
  <c r="E18" i="5" l="1"/>
  <c r="G18" i="5"/>
  <c r="F18" i="5"/>
  <c r="G7" i="20"/>
  <c r="G28" i="20" s="1"/>
  <c r="D18" i="5"/>
  <c r="O22" i="13" l="1"/>
  <c r="O21" i="13"/>
  <c r="O20" i="13"/>
  <c r="O17" i="13"/>
  <c r="O16" i="13"/>
  <c r="O15" i="13"/>
  <c r="O12" i="13"/>
  <c r="O11" i="13"/>
  <c r="O10" i="13"/>
  <c r="C25" i="13"/>
  <c r="D25" i="13"/>
  <c r="E25" i="13"/>
  <c r="F25" i="13"/>
  <c r="C26" i="13"/>
  <c r="D26" i="13"/>
  <c r="E26" i="13"/>
  <c r="F26" i="13"/>
  <c r="C27" i="13"/>
  <c r="D27" i="13"/>
  <c r="E27" i="13"/>
  <c r="F27" i="13"/>
  <c r="G26" i="13"/>
  <c r="F28" i="13" l="1"/>
  <c r="E28" i="13"/>
  <c r="C28" i="13"/>
  <c r="D28" i="13"/>
  <c r="C13" i="13"/>
  <c r="D13" i="13"/>
  <c r="E13" i="13"/>
  <c r="F13" i="13"/>
  <c r="C18" i="13"/>
  <c r="D18" i="13"/>
  <c r="E18" i="13"/>
  <c r="F18" i="13"/>
  <c r="C23" i="13"/>
  <c r="D23" i="13"/>
  <c r="E23" i="13"/>
  <c r="F23" i="13"/>
  <c r="O11" i="12"/>
  <c r="O10" i="12"/>
  <c r="O9" i="12"/>
  <c r="C12" i="12"/>
  <c r="D12" i="12"/>
  <c r="E12" i="12"/>
  <c r="F12" i="12"/>
  <c r="O11" i="11"/>
  <c r="O10" i="11"/>
  <c r="O9" i="11"/>
  <c r="O19" i="3"/>
  <c r="O18" i="3"/>
  <c r="O17" i="3"/>
  <c r="O15" i="3"/>
  <c r="O14" i="3"/>
  <c r="O13" i="3"/>
  <c r="O11" i="3"/>
  <c r="O10" i="3"/>
  <c r="O9" i="3"/>
  <c r="C12" i="11"/>
  <c r="D12" i="11"/>
  <c r="E12" i="11"/>
  <c r="F12" i="11"/>
  <c r="C20" i="3"/>
  <c r="D20" i="3"/>
  <c r="E20" i="3"/>
  <c r="F20" i="3"/>
  <c r="C16" i="3"/>
  <c r="D16" i="3"/>
  <c r="E16" i="3"/>
  <c r="F16" i="3"/>
  <c r="C12" i="3"/>
  <c r="D12" i="3"/>
  <c r="E12" i="3"/>
  <c r="F12" i="3"/>
  <c r="D16" i="19"/>
  <c r="D23" i="18"/>
  <c r="D22" i="17"/>
  <c r="D14" i="18" l="1"/>
  <c r="D14" i="15" l="1"/>
  <c r="D15" i="15" s="1"/>
  <c r="D42" i="15" l="1"/>
  <c r="D46" i="15" s="1"/>
  <c r="E27" i="10"/>
  <c r="D27" i="10"/>
  <c r="F26" i="10"/>
  <c r="F25" i="10"/>
  <c r="F24" i="10"/>
  <c r="F23" i="10"/>
  <c r="F22" i="10"/>
  <c r="F21" i="10"/>
  <c r="F20" i="10"/>
  <c r="F19" i="10"/>
  <c r="F18" i="10"/>
  <c r="F17" i="10"/>
  <c r="F16" i="10"/>
  <c r="F15" i="10"/>
  <c r="F14" i="10"/>
  <c r="F13" i="10"/>
  <c r="F12" i="10"/>
  <c r="F11" i="10"/>
  <c r="F10" i="10"/>
  <c r="F9" i="10"/>
  <c r="F8" i="10"/>
  <c r="F7" i="10"/>
  <c r="F6" i="10"/>
  <c r="D19" i="19"/>
  <c r="D11" i="19" l="1"/>
  <c r="D26" i="18"/>
  <c r="D17" i="18"/>
  <c r="D25" i="17"/>
  <c r="D13" i="17"/>
  <c r="D16" i="17" s="1"/>
  <c r="D37" i="15" l="1"/>
  <c r="D38" i="15"/>
  <c r="D60" i="15"/>
  <c r="D39" i="15" l="1"/>
  <c r="D68" i="1"/>
  <c r="D31" i="1"/>
  <c r="D30" i="1"/>
  <c r="H16" i="5"/>
  <c r="I16" i="5"/>
  <c r="J16" i="5"/>
  <c r="K16" i="5"/>
  <c r="L16" i="5"/>
  <c r="M16" i="5"/>
  <c r="N16" i="5"/>
  <c r="O16" i="5"/>
  <c r="H17" i="5"/>
  <c r="I17" i="5"/>
  <c r="J17" i="5"/>
  <c r="K17" i="5"/>
  <c r="L17" i="5"/>
  <c r="M17" i="5"/>
  <c r="N17" i="5"/>
  <c r="O17" i="5"/>
  <c r="G25" i="13"/>
  <c r="H25" i="13"/>
  <c r="I25" i="13"/>
  <c r="J25" i="13"/>
  <c r="K25" i="13"/>
  <c r="L25" i="13"/>
  <c r="M25" i="13"/>
  <c r="N25" i="13"/>
  <c r="H26" i="13"/>
  <c r="I26" i="13"/>
  <c r="J26" i="13"/>
  <c r="K26" i="13"/>
  <c r="L26" i="13"/>
  <c r="M26" i="13"/>
  <c r="N26" i="13"/>
  <c r="G27" i="13"/>
  <c r="H27" i="13"/>
  <c r="I27" i="13"/>
  <c r="J27" i="13"/>
  <c r="K27" i="13"/>
  <c r="L27" i="13"/>
  <c r="M27" i="13"/>
  <c r="N27" i="13"/>
  <c r="P17" i="5" l="1"/>
  <c r="P16" i="5"/>
  <c r="O26" i="13"/>
  <c r="O25" i="13"/>
  <c r="O27" i="13"/>
  <c r="H28" i="13"/>
  <c r="D61" i="15"/>
  <c r="M18" i="5"/>
  <c r="F27" i="10"/>
  <c r="D34" i="15"/>
  <c r="D33" i="15"/>
  <c r="D5" i="15"/>
  <c r="G28" i="13"/>
  <c r="D25" i="1"/>
  <c r="D26" i="1" s="1"/>
  <c r="J28" i="13"/>
  <c r="M28" i="13"/>
  <c r="K18" i="5"/>
  <c r="J18" i="5"/>
  <c r="D42" i="1"/>
  <c r="D41" i="1"/>
  <c r="D44" i="1"/>
  <c r="D45" i="1"/>
  <c r="N18" i="5"/>
  <c r="L18" i="5"/>
  <c r="H18" i="5"/>
  <c r="O18" i="5"/>
  <c r="I18" i="5"/>
  <c r="D22" i="1"/>
  <c r="D21" i="1"/>
  <c r="K28" i="13"/>
  <c r="L28" i="13"/>
  <c r="D6" i="15"/>
  <c r="D16" i="15" s="1"/>
  <c r="D8" i="1"/>
  <c r="D17" i="1" s="1"/>
  <c r="N28" i="13"/>
  <c r="D7" i="1"/>
  <c r="D16" i="1" s="1"/>
  <c r="I28" i="13"/>
  <c r="D6" i="1"/>
  <c r="P18" i="5" l="1"/>
  <c r="O28" i="13"/>
  <c r="D62" i="15"/>
  <c r="D63" i="15" s="1"/>
  <c r="D35" i="15"/>
  <c r="D18" i="15" l="1"/>
  <c r="D19" i="15" s="1"/>
  <c r="D30" i="15"/>
  <c r="D29" i="1" l="1"/>
  <c r="D32" i="1" s="1"/>
  <c r="D46" i="1"/>
  <c r="N20" i="3" l="1"/>
  <c r="M20" i="3"/>
  <c r="L20" i="3"/>
  <c r="K20" i="3"/>
  <c r="J20" i="3"/>
  <c r="I20" i="3"/>
  <c r="H20" i="3"/>
  <c r="G20" i="3"/>
  <c r="N16" i="3"/>
  <c r="M16" i="3"/>
  <c r="L16" i="3"/>
  <c r="K16" i="3"/>
  <c r="J16" i="3"/>
  <c r="I16" i="3"/>
  <c r="H16" i="3"/>
  <c r="G16" i="3"/>
  <c r="N12" i="3"/>
  <c r="M12" i="3"/>
  <c r="L12" i="3"/>
  <c r="K12" i="3"/>
  <c r="J12" i="3"/>
  <c r="I12" i="3"/>
  <c r="H12" i="3"/>
  <c r="G12" i="3"/>
  <c r="O12" i="3" l="1"/>
  <c r="O20" i="3"/>
  <c r="O16" i="3"/>
  <c r="N23" i="13"/>
  <c r="M23" i="13"/>
  <c r="L23" i="13"/>
  <c r="K23" i="13"/>
  <c r="J23" i="13"/>
  <c r="I23" i="13"/>
  <c r="H23" i="13"/>
  <c r="G23" i="13"/>
  <c r="N18" i="13"/>
  <c r="M18" i="13"/>
  <c r="L18" i="13"/>
  <c r="K18" i="13"/>
  <c r="J18" i="13"/>
  <c r="I18" i="13"/>
  <c r="H18" i="13"/>
  <c r="G18" i="13"/>
  <c r="N13" i="13"/>
  <c r="M13" i="13"/>
  <c r="L13" i="13"/>
  <c r="K13" i="13"/>
  <c r="J13" i="13"/>
  <c r="I13" i="13"/>
  <c r="H13" i="13"/>
  <c r="G13" i="13"/>
  <c r="O13" i="13" s="1"/>
  <c r="O23" i="13" l="1"/>
  <c r="O18" i="13"/>
  <c r="N12" i="12"/>
  <c r="M12" i="12"/>
  <c r="L12" i="12"/>
  <c r="K12" i="12"/>
  <c r="J12" i="12"/>
  <c r="I12" i="12"/>
  <c r="H12" i="12"/>
  <c r="G12" i="12"/>
  <c r="N12" i="11"/>
  <c r="M12" i="11"/>
  <c r="L12" i="11"/>
  <c r="K12" i="11"/>
  <c r="J12" i="11"/>
  <c r="I12" i="11"/>
  <c r="H12" i="11"/>
  <c r="G12" i="11"/>
  <c r="O12" i="12" l="1"/>
  <c r="O12" i="11"/>
  <c r="D43" i="1"/>
  <c r="D39" i="1" l="1"/>
  <c r="D53" i="1" s="1"/>
  <c r="D69" i="1" s="1"/>
  <c r="D18" i="1" l="1"/>
  <c r="O15" i="5"/>
  <c r="N15" i="5"/>
  <c r="M15" i="5"/>
  <c r="L15" i="5"/>
  <c r="K15" i="5"/>
  <c r="J15" i="5"/>
  <c r="I15" i="5"/>
  <c r="H15" i="5"/>
  <c r="P15" i="5" s="1"/>
  <c r="O12" i="5"/>
  <c r="N12" i="5"/>
  <c r="M12" i="5"/>
  <c r="L12" i="5"/>
  <c r="K12" i="5"/>
  <c r="J12" i="5"/>
  <c r="I12" i="5"/>
  <c r="H12" i="5"/>
  <c r="H9" i="5"/>
  <c r="I9" i="5"/>
  <c r="J9" i="5"/>
  <c r="K9" i="5"/>
  <c r="L9" i="5"/>
  <c r="M9" i="5"/>
  <c r="N9" i="5"/>
  <c r="O9" i="5"/>
  <c r="P12" i="5" l="1"/>
  <c r="P9" i="5"/>
  <c r="D23" i="1"/>
  <c r="D9" i="1"/>
  <c r="D34" i="1" l="1"/>
  <c r="D71" i="1" s="1"/>
  <c r="D20" i="15"/>
  <c r="D21" i="15" s="1"/>
  <c r="D53" i="15" s="1"/>
  <c r="D65" i="15" s="1"/>
</calcChain>
</file>

<file path=xl/sharedStrings.xml><?xml version="1.0" encoding="utf-8"?>
<sst xmlns="http://schemas.openxmlformats.org/spreadsheetml/2006/main" count="679" uniqueCount="303">
  <si>
    <t>Verluste</t>
  </si>
  <si>
    <t>A</t>
  </si>
  <si>
    <t>Verlust</t>
  </si>
  <si>
    <t>Verlust Erstattungsleistung SGB IX</t>
  </si>
  <si>
    <t>Verlust Ausgleichsleistungen aus allgemeinen Vorschriften</t>
  </si>
  <si>
    <t>Summe Verluste</t>
  </si>
  <si>
    <t>eingesparte Personalkosten (z. B. durch Kurzarbeitergeld oder Überstundenabbau)</t>
  </si>
  <si>
    <t>Energie- und Kraftstoffkosteneinsparungen</t>
  </si>
  <si>
    <t>Summe Einsparungen</t>
  </si>
  <si>
    <t>Einheit</t>
  </si>
  <si>
    <t>€</t>
  </si>
  <si>
    <t>%</t>
  </si>
  <si>
    <t>Gesamtsumme beantragter Schadensausgleich 
(Differenz Verluste – Einsparungen)</t>
  </si>
  <si>
    <t>B</t>
  </si>
  <si>
    <t>C</t>
  </si>
  <si>
    <t>Position</t>
  </si>
  <si>
    <t>2019 Ist</t>
  </si>
  <si>
    <t>Mai</t>
  </si>
  <si>
    <t>Juni</t>
  </si>
  <si>
    <t>Juli</t>
  </si>
  <si>
    <t>August</t>
  </si>
  <si>
    <t>September</t>
  </si>
  <si>
    <t>Oktober</t>
  </si>
  <si>
    <t>November</t>
  </si>
  <si>
    <t>Dezember</t>
  </si>
  <si>
    <t>Summe</t>
  </si>
  <si>
    <t>regulär erwartete Ausgleichsleistung</t>
  </si>
  <si>
    <t>tatsächlich erhaltene Ausgleichsleistung</t>
  </si>
  <si>
    <t>lfd. Nr.</t>
  </si>
  <si>
    <t>nachgewiesener Vomhundertsatz 2019 gem. § 231 (5) SGB IX</t>
  </si>
  <si>
    <t>festgelegter Vomhundertsatz SGB IX 2019</t>
  </si>
  <si>
    <t>Bezeichnung der allgemeinen Vorschrift</t>
  </si>
  <si>
    <t>Betrag in Euro</t>
  </si>
  <si>
    <t>regulär für den beantragten Leistungszeitraum erwartete Ausgleichsleistung aus allgemeinen Vorschriften (detaillierte Darstellung in Anlage 1.3)</t>
  </si>
  <si>
    <t>tatsächlich für den beantragten Leistungszeitraum erhaltene Ausgleichsleistung aus allgemeinen Vorschriften (detaillierte Darstellung in Anlage 1.3)</t>
  </si>
  <si>
    <t>Antragsteller:</t>
  </si>
  <si>
    <t>Verlust Ausgleichsleistungen für Maßnahmen zum Schadensausgleich</t>
  </si>
  <si>
    <t>Empfänger (VU/EVU)</t>
  </si>
  <si>
    <t>geplante Ausgleichsleistung (Soll) in EUR</t>
  </si>
  <si>
    <t>begründende Rechtsgrundlage
(allgemeinen Vorschrift)</t>
  </si>
  <si>
    <t>Anlage 1.3 (zu Ziffer 3 der Anlage 1): Minderung Ausgleichsleistungen aus allgemeinen Vorschriften</t>
  </si>
  <si>
    <t>Hinweis: Die von den Verkehrsunternehmen im Zuständigkeitsbereich des Aufgabenträgers in ihren Anträgen gemeldeten Schäden aus nicht erhaltener Ausgleichsleistung dürfen die hier gemeldeten Einsparungen nicht übersteigen.</t>
  </si>
  <si>
    <r>
      <t xml:space="preserve">Verlust aus Ausgleichsleistungen an VU für Maßnahmen zum Schadensausgleich 
</t>
    </r>
    <r>
      <rPr>
        <sz val="10"/>
        <rFont val="Arial"/>
        <family val="2"/>
      </rPr>
      <t>(detaillierte Aufstellung in Anlage 1.4</t>
    </r>
    <r>
      <rPr>
        <sz val="10"/>
        <color theme="1"/>
        <rFont val="Arial"/>
        <family val="2"/>
      </rPr>
      <t>)</t>
    </r>
  </si>
  <si>
    <t>verringerte Verkaufsprovisionen (entsprechend V 2 a ee erster Punkt der o. g. RL)</t>
  </si>
  <si>
    <t>nicht entstandene Kosten für Wartungsarbeiten und Reparaturen</t>
  </si>
  <si>
    <t>von anderen Stellen erhaltene anderweitige Ausgleichszahlungen für die nach den  Ziffer 1 bis 4 angegebenen Verluste</t>
  </si>
  <si>
    <t>Bearbeitungshinweis</t>
  </si>
  <si>
    <t>Hochrechnung der Einnahmen 2019 unter Berücksichtigung Tarifanpassungen</t>
  </si>
  <si>
    <t>Anlage zum Tarifbereich:</t>
  </si>
  <si>
    <t>Anlage 1.1.1 (zu Ziffer 1 der Anlage 1): Netto-Fahrgeldeinnahmen</t>
  </si>
  <si>
    <t>Haustarife</t>
  </si>
  <si>
    <t>sonstige Tarife (z. B. SPNV-Semesterticket, EgroNet)</t>
  </si>
  <si>
    <t>Anlage 1.1.4 (zu Ziffer 1 der Anlage 1): Netto-Fahrgeldeinnahmen</t>
  </si>
  <si>
    <t>Anlage 1.1.3 (zu Ziffer 1 der Anlage 1): Netto-Fahrgeldeinnahmen</t>
  </si>
  <si>
    <t>Anlage 1.1.2 (zu Ziffer 1 der Anlage 1): Netto-Fahrgeldeinnahmen</t>
  </si>
  <si>
    <t>Netto-Fahrgeldeinnahmen</t>
  </si>
  <si>
    <t>Tarifbezeichnung:</t>
  </si>
  <si>
    <t xml:space="preserve"> Netto-Fahrgeldeinnahmen</t>
  </si>
  <si>
    <t>Einnahmen BRUTTO - 
Summe Verbund</t>
  </si>
  <si>
    <t>Einnahmen BRUTTO - 
Aufgabenträger
(Antragsteller)</t>
  </si>
  <si>
    <t>Einnahmen NETTO - 
Aufgabenträger
(Antragsteller)</t>
  </si>
  <si>
    <t>Erstattungsleistung nach Anwendung des festgelegten oder nachgewiesenen Vomhundertsatzes 
SGB IX (2019) auf die hochgerechneten Fahrgeldeinnahmen (Ziffer 13)</t>
  </si>
  <si>
    <t>B2</t>
  </si>
  <si>
    <t>B1</t>
  </si>
  <si>
    <t>71-1</t>
  </si>
  <si>
    <t>Einsparungen</t>
  </si>
  <si>
    <t>Zuschüsse der Gebietskörperschaften für Schülerzeitkarten</t>
  </si>
  <si>
    <t>Summe schadensmindernd anzurechnender Ausgleich nach B1</t>
  </si>
  <si>
    <t>Weitere Zuschüsse der Gebietskörperschaft für das Bildungsticket</t>
  </si>
  <si>
    <t>Anmerkung P. Kreher: Hier ggf. Hinweis, dass der SPNV-AT in seinem Antrag an dieser Stelle die ggf. von den Gebietskörperschaften erhaltenen "Abführungen" mit positivem Vorzeichen eintragen soll.</t>
  </si>
  <si>
    <t>weitere Ersparnisse, bitte erläutern (Anlage 1.7 verwenden)</t>
  </si>
  <si>
    <t>Pen: zu Anmerkung P. Kreher neue Zeile 73 eigefügt</t>
  </si>
  <si>
    <t>Anlage 1: Übersicht zum beantragten Schadensausgleich ÖPNV-Rettungsschirm 2022</t>
  </si>
  <si>
    <t>vci:
das kann doch höchstens in Pos. 14 enthalten sein (gibt´s erst seit 01.08.21)</t>
  </si>
  <si>
    <t>Verlust bzw. Ausgleichsanspruch Aufwandspauschalen 9-Euro-Ticket</t>
  </si>
  <si>
    <t>Anmerkungen vci</t>
  </si>
  <si>
    <t>Dieser Teil nur für die Beantragung Juni - August (Antrag ist in 3 Zeiträume zu unterteilen)</t>
  </si>
  <si>
    <t>Vom Antragsformular abweichende  Reihenfolge Anlagennummerierung, da dieser Teil nur für Juni - August zutrifft</t>
  </si>
  <si>
    <t>Gemäß V ff) müssen immer Einsparungen angegeben werden, wenn nicht nachgewiesen wird, dass in 2022 Betriebsleistungen im gleichen Umfang wie 2019 erbracht wurden. Für diesen Nachweis gibt es kein Formular?</t>
  </si>
  <si>
    <t>V 3a) ff) (für AT) / V 3b) ff) für VU</t>
  </si>
  <si>
    <t>gemäß V 3b aa)</t>
  </si>
  <si>
    <t>gemäß V 3b dd)</t>
  </si>
  <si>
    <t>für VU Corona-Schaden nur bis Juni - 9-€-Schaden Juni - Aug - also Beantragung für 2 Zeiträume?</t>
  </si>
  <si>
    <t>bei VU-Antrag: verringerte Verkaufsprovisionen und geringere Vergütung an Subs</t>
  </si>
  <si>
    <t>Hinweis in Antragsformular rein.
In Anlage 1.6 ist es die Stadt Leipzig, die die Einnahmen geltend macht - da AT-Antrag, muss es hier Stadt Lpz sein;
bei VU-Antrag ggf. LVB</t>
  </si>
  <si>
    <t>überall 2022</t>
  </si>
  <si>
    <t>Zustehender  Ausgleich für das Angebot des "Bildungstickets" aufgrund des ÖPNVFinAusG 
(soweit nicht in Pos. 14 bereits enthalten)*</t>
  </si>
  <si>
    <t>* in Bezug auf Zeile 71 sind die in Position 14 bereits enthaltenen Ausgleichsbeträge für das Bildungsticket bitte hier nochmals gesondert aufzuführen</t>
  </si>
  <si>
    <t>o.k.</t>
  </si>
  <si>
    <t>Wo soll AT angegeben werden? In Zeile jeweils darunter als 72-1!</t>
  </si>
  <si>
    <t>Wo soll GK angegeben werden? In Zeile jeweils darunter als 73-1!</t>
  </si>
  <si>
    <t>Wo sollen VU angegeben werden? In Zeile jeweils darunter als 74-1!</t>
  </si>
  <si>
    <t>nur von Stadt Leipzig auszufüllen</t>
  </si>
  <si>
    <r>
      <t xml:space="preserve">
Abzüglich Einnahmen aus der 9-Euro-Ticket-App </t>
    </r>
    <r>
      <rPr>
        <sz val="10"/>
        <color rgb="FFFF0000"/>
        <rFont val="Arial"/>
        <family val="2"/>
      </rPr>
      <t>(nur von Stadt Leipzig auszufüllen)</t>
    </r>
    <r>
      <rPr>
        <sz val="10"/>
        <rFont val="Arial"/>
        <family val="2"/>
      </rPr>
      <t xml:space="preserve">
</t>
    </r>
  </si>
  <si>
    <t>nein, ein Antrag für gesamtes Jahr</t>
  </si>
  <si>
    <t>Antrag fürs ganze Jahr, aber für die  3 Zeiträume - Jan - Mai / Juni - Aug / Sep - Dez müssen die Summen und der Durchschnitt/Monat ausgewiesen sein</t>
  </si>
  <si>
    <t>tatsächlich gezahlte Ausgleichsleistung (Ist) in EUR</t>
  </si>
  <si>
    <t>Differenz Soll/Ist in EUR</t>
  </si>
  <si>
    <t>Bruttoverträge, Leistungszeitraum 01.01.-31.12.2022</t>
  </si>
  <si>
    <t>Verlust Netto-Fahrgeldeinnahmen Januar bis Dezember 2022</t>
  </si>
  <si>
    <t>festgelegter Vomhundertsatz SGB IX 2022</t>
  </si>
  <si>
    <t>nachgewiesener Vomhundertsatz 2022 gem. § 231 (5) SGB IX</t>
  </si>
  <si>
    <t>Erstattungsleistung nach Anwendung des festgelegten oder nachgewiesenen Vomhundertsatzes 
SGB IX (2022) auf die tatsächlichen Fahrgeldeinnahmen (Ziffer 14)</t>
  </si>
  <si>
    <t>für den Leistungszeitraum 2022 geplante Ausgleichsleistungen aus öffentlichen Dienstleistungsaufträgen</t>
  </si>
  <si>
    <t xml:space="preserve">für den Leistungszeitraum 2022 tatsächlich gezahlte Ausgleichsleistungen aus öffentlichen Dienstleistungsaufträgen </t>
  </si>
  <si>
    <t>für den Leistungszeitraum 2022 geplante Ausgleichsleistungen aus allgemeinen Vorschriften</t>
  </si>
  <si>
    <t>für den Leistungszeitraum 2022 tatsächlich gezahlte Ausgleichsleistungen aus allgemeinen Vorschriften</t>
  </si>
  <si>
    <t>72-1</t>
  </si>
  <si>
    <t>[bitte hier benennen]</t>
  </si>
  <si>
    <t>73-1</t>
  </si>
  <si>
    <t>SPNV-Aufgabenträger:</t>
  </si>
  <si>
    <t>Gebietskörperschaften:</t>
  </si>
  <si>
    <t>74-1</t>
  </si>
  <si>
    <t>Verkehrsunternehmen:</t>
  </si>
  <si>
    <r>
      <t xml:space="preserve">Einsparung Ausgleichsleistungen aus öffentlichen Dienstleistungsaufträgen 
</t>
    </r>
    <r>
      <rPr>
        <sz val="10"/>
        <rFont val="Arial"/>
        <family val="2"/>
      </rPr>
      <t>(entsprechend den von den VU gemeldeten Verlusten gemäß V 3 b aa der o. g. RL)</t>
    </r>
  </si>
  <si>
    <r>
      <rPr>
        <b/>
        <sz val="12"/>
        <rFont val="Arial"/>
        <family val="2"/>
      </rPr>
      <t>Einsparungen</t>
    </r>
    <r>
      <rPr>
        <sz val="12"/>
        <rFont val="Arial"/>
        <family val="2"/>
      </rPr>
      <t xml:space="preserve"> </t>
    </r>
    <r>
      <rPr>
        <sz val="10"/>
        <rFont val="Arial"/>
        <family val="2"/>
      </rPr>
      <t>(vermiedene und eingesparte Aufwendungen, die in direktem ursächlichem Zusammenhang mit der Covid-19-Pandemie stehen) (V 3 a ff RL Corona-Billigkeitsleistungen ÖPNV 2022)</t>
    </r>
  </si>
  <si>
    <r>
      <t xml:space="preserve">Einsparung Ausgleichsleistungen aus allgemeinen Vorschriften 
</t>
    </r>
    <r>
      <rPr>
        <sz val="10"/>
        <rFont val="Arial"/>
        <family val="2"/>
      </rPr>
      <t>(entsprechend den von den VU gemeldeten Verlusten gemäß V 3 b dd der o. g. RL)</t>
    </r>
  </si>
  <si>
    <t>Ist-Einnahmen Januar bis Dezember 2019 (entsprechend V 3 a aa der o. g. RL)</t>
  </si>
  <si>
    <t>tatsächliche Einnahmen Januar bis Dezember 2022 (entsprechend V 3 a aa der o. g. RL)</t>
  </si>
  <si>
    <t>Verweis auf RL-Nr. angepasst</t>
  </si>
  <si>
    <t>Erstattungsleistung SGB IX (V 3 a bb RL Corona-Billigkeitsleistungen ÖPNV 2022)</t>
  </si>
  <si>
    <t>Ausgleichsleistungen aus allgemeinen Vorschriften 
(V 3 a cc RL Corona-Billigkeitsleistungen ÖPNV 2022)</t>
  </si>
  <si>
    <t>Ausgaben für die Beteiligung an der Bereitstellung eines Kampagnen- und Vertriebsbaukastens zum 9-Euro-Ticket an Deutschland Mobil 2030 GmbH (detaillierte Darstellung in Anlage 1.5.2)</t>
  </si>
  <si>
    <r>
      <t>Einsparungen /Berücksichtigung anderweitig zustehender Ausgleiche (vgl. Ziffer VI Nummer 1 i.V.m. Nummer 4 Satz 1 der RL Corona- Billigkeitsleistungen ÖPNV</t>
    </r>
    <r>
      <rPr>
        <b/>
        <sz val="11"/>
        <rFont val="Arial"/>
        <family val="2"/>
      </rPr>
      <t xml:space="preserve"> 2022</t>
    </r>
    <r>
      <rPr>
        <b/>
        <sz val="11"/>
        <color theme="1"/>
        <rFont val="Arial"/>
        <family val="2"/>
      </rPr>
      <t>)</t>
    </r>
  </si>
  <si>
    <r>
      <t xml:space="preserve">Netto-Fahrgeldeinnahmen (V 3 a aa RL Corona-Billigkeitsleistungen ÖPNV 2022)
</t>
    </r>
    <r>
      <rPr>
        <sz val="11"/>
        <rFont val="Arial"/>
        <family val="2"/>
      </rPr>
      <t>(detaillierte Darstellung für jeden Tarifbereich in Anlage 1.1)</t>
    </r>
  </si>
  <si>
    <t>Ausgleichsleistungen an VU für Maßnahmen zum Schadensausgleich 
(V 3 a dd RL Corona-Billigkeitsleistungen ÖPNV 2022)</t>
  </si>
  <si>
    <r>
      <t xml:space="preserve">Aufwandspauschalen und Ausgaben aufgrund der Einführung des 9-Euro-Tickets 
(V 3 ee) RL Corona-Billigkeitsleistungen ÖPNV 2022 - </t>
    </r>
    <r>
      <rPr>
        <i/>
        <sz val="11"/>
        <color theme="1"/>
        <rFont val="Arial"/>
        <family val="2"/>
      </rPr>
      <t>Ausgenommen von der pauschalen Erstattung sind die über die Deutschland mobil 2030 GmbH verkauften Tickets!!</t>
    </r>
    <r>
      <rPr>
        <b/>
        <sz val="11"/>
        <color theme="1"/>
        <rFont val="Arial"/>
        <family val="2"/>
      </rPr>
      <t xml:space="preserve">) </t>
    </r>
  </si>
  <si>
    <t>gemäß der Einnahmenaufteilung unter Zugrundelegung des auf die Einnahmen der Jahre 2019 und 2022</t>
  </si>
  <si>
    <t>anzuwendenden Aufteilungsschlüssels für das Jahr 2022 der jeweiligen Verbundorganisation</t>
  </si>
  <si>
    <t>Summe sonstige Tarife</t>
  </si>
  <si>
    <t>Hinweis: Bei mehr als drei sonstigen Tarifen bitte die Zeilen 14 - 18 kopieren und unter Zeile 18 einfügen.</t>
  </si>
  <si>
    <t>Summe aus Anlagen 1.1.1 bis 1.1.4</t>
  </si>
  <si>
    <t>Hinweise</t>
  </si>
  <si>
    <t>S</t>
  </si>
  <si>
    <t>Hinweis: Bei mehr als drei allgemeinen Vorschriften bitte die Zeilen 10 - 12 kopieren und unter Zeile 12 einfügen.</t>
  </si>
  <si>
    <t>Summe aus Anlage 1.3</t>
  </si>
  <si>
    <t>Summe aus Anlage 1.4</t>
  </si>
  <si>
    <t>Geltend gemachte Summe an Aufwandspauschalen für den Verkauf des 9-Euro-Tickets (detaillierte Darstellung in Anlage 1.5.1)</t>
  </si>
  <si>
    <t>Summe aus Anlage 1.5.1</t>
  </si>
  <si>
    <t>Betrag aus Anlage 1.5.2</t>
  </si>
  <si>
    <t>Betrag aus Anlage 1.5.1</t>
  </si>
  <si>
    <r>
      <t xml:space="preserve">verringerte Ausgleichsleistungen an Verkehrs- und Eisenbahnunternehmen 
</t>
    </r>
    <r>
      <rPr>
        <sz val="10"/>
        <rFont val="Arial"/>
        <family val="2"/>
      </rPr>
      <t>(detaillierte Aufstellung in Anlagen 1.6.1 und 1.6.2)</t>
    </r>
  </si>
  <si>
    <t>Summe aus Anlage 1.6.1</t>
  </si>
  <si>
    <t>Summe aus Anlage 1.6.2</t>
  </si>
  <si>
    <t>Wert ist durch Antragsteller einzutragen</t>
  </si>
  <si>
    <r>
      <t xml:space="preserve">Für Antragsteller </t>
    </r>
    <r>
      <rPr>
        <b/>
        <sz val="10"/>
        <color rgb="FFFF0000"/>
        <rFont val="Arial"/>
        <family val="2"/>
      </rPr>
      <t>Gebietskörperschaft:</t>
    </r>
    <r>
      <rPr>
        <sz val="10"/>
        <color theme="1"/>
        <rFont val="Arial"/>
        <family val="2"/>
      </rPr>
      <t xml:space="preserve"> </t>
    </r>
    <r>
      <rPr>
        <b/>
        <sz val="10"/>
        <color theme="1"/>
        <rFont val="Arial"/>
        <family val="2"/>
      </rPr>
      <t>abzüglich</t>
    </r>
    <r>
      <rPr>
        <sz val="10"/>
        <color theme="1"/>
        <rFont val="Arial"/>
        <family val="2"/>
      </rPr>
      <t xml:space="preserve"> Abführung von erhaltenen Ausgleichen für das Angebot des "Bildungstickets" aufgrund des ÖPNVFinAusG an den örtlich zuständigen SPNV-Aufgabenträger - bitte Negativbetrag eintragen (bitte betreffenden AT in 72-1 angeben)</t>
    </r>
  </si>
  <si>
    <r>
      <t xml:space="preserve">Für Antragsteller </t>
    </r>
    <r>
      <rPr>
        <b/>
        <sz val="10"/>
        <color rgb="FFFF0000"/>
        <rFont val="Arial"/>
        <family val="2"/>
      </rPr>
      <t>SPNV-Aufgabenträger</t>
    </r>
    <r>
      <rPr>
        <sz val="10"/>
        <color theme="1"/>
        <rFont val="Arial"/>
        <family val="2"/>
      </rPr>
      <t>: ggf. von Gebietskörperschaften erhaltener Ausgleich für das Angebot des "Bildungstickets" aufgrund des ÖPNVFinAusG (bitte betreffende GK in 73-1 angeben)</t>
    </r>
  </si>
  <si>
    <r>
      <t xml:space="preserve">ggf. </t>
    </r>
    <r>
      <rPr>
        <b/>
        <sz val="10"/>
        <color theme="1"/>
        <rFont val="Arial"/>
        <family val="2"/>
      </rPr>
      <t>abzüglich</t>
    </r>
    <r>
      <rPr>
        <sz val="10"/>
        <color theme="1"/>
        <rFont val="Arial"/>
        <family val="2"/>
      </rPr>
      <t xml:space="preserve"> Abführung von erhaltenen Ausgleichen für das Angebot des "Bildungstickets" aufgrund des ÖPNVFinAusG an weitere Bedarfsträger - bitte Negativbetrag eintragen (bitte betreffende Verkehrsunternehmen in 74-1 angeben)</t>
    </r>
  </si>
  <si>
    <t>Summe schadensmindernd anzurechnender Ausgleich nach B2 (für das Angebot des "Bildungstickets" aufgrund des ÖPNVFinAusG)</t>
  </si>
  <si>
    <t>nicht angefallene Infrastrukturentgelte (insbesondere Trassen- und Stationsentgelte)</t>
  </si>
  <si>
    <t>Werte sind durch Antragsteller einzutragen</t>
  </si>
  <si>
    <t>Bearbeitungshinweise</t>
  </si>
  <si>
    <t>Summen aus Anlagen 1.1.1 bis 1.1.4</t>
  </si>
  <si>
    <t>Entwicklung Betriebsleistung (Summe ÖSPV + SPNV)</t>
  </si>
  <si>
    <t>km</t>
  </si>
  <si>
    <t>Umstellungspauschale</t>
  </si>
  <si>
    <t>Ausgleich für die Anpassung der Vertriebsprozesse</t>
  </si>
  <si>
    <t>Verlust aus Erstattungsleistung SGB IX</t>
  </si>
  <si>
    <t>Summe Verluste bzw. Mehrausgaben</t>
  </si>
  <si>
    <t>Gesamtsumme beantragter Ausgleich für die Bereitstellung des Deutschlandtickets</t>
  </si>
  <si>
    <t>Grund der Verringerung</t>
  </si>
  <si>
    <t>davon an den örtlich zuständigen SPNV-Aufgabenträger abgeführt
(bitte in nachfolgender Zeile betreffenden SPNV-Aufgabenträger angeben)</t>
  </si>
  <si>
    <t>Antrag ÖSPV-AT</t>
  </si>
  <si>
    <t>bei der GK verbliebener BT-Ausgleich</t>
  </si>
  <si>
    <t>Antrag SPNV-AT</t>
  </si>
  <si>
    <t>beim SPNV-AT verbliebener BT-Ausgleich</t>
  </si>
  <si>
    <t>Antrag VU</t>
  </si>
  <si>
    <t>Erhaltene Zuschüsse von Gebietskörperschaften für Schülerzeitkarten</t>
  </si>
  <si>
    <t>Summe dieser Zuschüsse</t>
  </si>
  <si>
    <t>Ausgleiche für Bildungsticket und Schülerzeitkarten, soweit oben nicht enthalten und nicht an andere Bedarfsträger abgeführt</t>
  </si>
  <si>
    <t>Ausgleich für das BT gemäß ÖPNVFinAusG § 1 Abs. 1a</t>
  </si>
  <si>
    <t>weitere Ausgleiche für das BT und Schülerzeitkarten</t>
  </si>
  <si>
    <t>Verlustminderung durch Ausgleiche für Bildungsticket und Schülerzeitkarten</t>
  </si>
  <si>
    <t>(VU)</t>
  </si>
  <si>
    <t>(AT)</t>
  </si>
  <si>
    <t>(ÖSPV-AT)</t>
  </si>
  <si>
    <r>
      <t>Übertrag in Anlage 1 Pos.</t>
    </r>
    <r>
      <rPr>
        <b/>
        <sz val="10"/>
        <rFont val="Arial"/>
        <family val="2"/>
      </rPr>
      <t xml:space="preserve"> 41</t>
    </r>
  </si>
  <si>
    <t>Übertrag in Anlage 1 Pos. 42</t>
  </si>
  <si>
    <t>Anlage 1.4.1 (zu Ziffer 4 der Anlage 1): Ausgleiche für Bildungsticket (BT) und Schülerzeitkarten</t>
  </si>
  <si>
    <t>Anlage 1.4.2 (zu Ziffer 4 der Anlage 1): Ausgleiche für Bildungsticket (BT) und Schülerzeitkarten</t>
  </si>
  <si>
    <t>(SPNV-AT)</t>
  </si>
  <si>
    <t>Anlage 1.4.3 (zu Ziffer 4 der Anlage 1): Ausgleiche für Bildungsticket (BT) und Schülerzeitkarten</t>
  </si>
  <si>
    <r>
      <t>vom AT erhaltener</t>
    </r>
    <r>
      <rPr>
        <b/>
        <sz val="10"/>
        <color theme="8"/>
        <rFont val="Arial"/>
        <family val="2"/>
      </rPr>
      <t xml:space="preserve"> </t>
    </r>
    <r>
      <rPr>
        <b/>
        <sz val="10"/>
        <color theme="1"/>
        <rFont val="Arial"/>
        <family val="2"/>
      </rPr>
      <t>Ausgleich für das BT 
gemäß ÖPNVFinAusG § 1 Abs. 1a:</t>
    </r>
  </si>
  <si>
    <t>davon in Anlage 1 in der Position "erhaltene Ausgleichsleistung aus allgemeinen Vorschriften" (Pos. 32) bereits enthalten</t>
  </si>
  <si>
    <t>Verlust aus im Zusammenhang mit dem Deutschlandticket verminderten Vertriebsprovisionen</t>
  </si>
  <si>
    <t>Anlage 1.6  (zu Ziffern 84-86 der Anlage 1):
Geringere Ausgleichsleistungen an Verkehrsunternehmen
aus allgemeinen Vorschriften des Aufgabenträgers</t>
  </si>
  <si>
    <t>Summen aus Anlage 1.6</t>
  </si>
  <si>
    <t>Verkehrsunternehmen</t>
  </si>
  <si>
    <t>Umstellungspauschale Abo-Kunden</t>
  </si>
  <si>
    <t>Summe aus Anlage 1.5</t>
  </si>
  <si>
    <r>
      <t xml:space="preserve">Anlage 1.5  </t>
    </r>
    <r>
      <rPr>
        <b/>
        <sz val="12"/>
        <rFont val="Arial"/>
        <family val="2"/>
      </rPr>
      <t>(zu Ziffer 51</t>
    </r>
    <r>
      <rPr>
        <b/>
        <sz val="12"/>
        <color rgb="FFFF0000"/>
        <rFont val="Arial"/>
        <family val="2"/>
      </rPr>
      <t xml:space="preserve"> </t>
    </r>
    <r>
      <rPr>
        <b/>
        <sz val="12"/>
        <color theme="1"/>
        <rFont val="Arial"/>
        <family val="2"/>
      </rPr>
      <t>der Anlage 1):
Umstellungspauschale Abonnements</t>
    </r>
  </si>
  <si>
    <t>Summen aus Anlage 1.3</t>
  </si>
  <si>
    <t>Allgemeine Vorschriften sind Ausgleichszahlungen für tarifliche Bestimmungen und für Fahrpreisermäßigungen.</t>
  </si>
  <si>
    <t>vom Freistaat Sachsen erhaltener Ausgleich für das BT 
gemäß ÖPNVFinAusG § 1 Abs. 1a</t>
  </si>
  <si>
    <t>von einem Landkreis/einer kreisfreien Stadt (Gebietskörperschaft) erhaltener weiterer Zuschuss für das BT</t>
  </si>
  <si>
    <t>von einem Landkreis/einer kreisfreien Stadt (Gebietskörperschaft) erhaltener Ausgleich für das BT gemäß ÖPNVFinAusG § 1 Abs. 1a</t>
  </si>
  <si>
    <t>Zuschüsse der Gebietskörperschaft für Schülerzeitkarten</t>
  </si>
  <si>
    <t>(positive oder negative) Änderung sonstiger Zuschüsse zum Ausgleich BT 
(z. B. über Änderung Durchtarifierungsverluste)</t>
  </si>
  <si>
    <r>
      <t xml:space="preserve">Verbundtarif </t>
    </r>
    <r>
      <rPr>
        <sz val="11"/>
        <color theme="1"/>
        <rFont val="Calibri"/>
        <family val="2"/>
        <scheme val="minor"/>
      </rPr>
      <t>(inkl. Ausgleich für AzubiTicket Sachsen</t>
    </r>
    <r>
      <rPr>
        <sz val="11"/>
        <color theme="1"/>
        <rFont val="Calibri"/>
        <family val="2"/>
        <scheme val="minor"/>
      </rPr>
      <t>)</t>
    </r>
  </si>
  <si>
    <r>
      <t xml:space="preserve">Hinweis: </t>
    </r>
    <r>
      <rPr>
        <sz val="10"/>
        <color theme="1"/>
        <rFont val="Arial"/>
        <family val="2"/>
      </rPr>
      <t>Es ist jeweils nur eine der Anlagen 1.4.1 bis 1.4.3 auszufüllen (in Abhängigkeit von der Eigenschaft des Antragstellers)</t>
    </r>
  </si>
  <si>
    <t>Gebietskörperschaft entsprechend Pos. darüber bitte benennen:</t>
  </si>
  <si>
    <t>Gebietskörperschaft entsprechend Pos. darüber  bitte benennen:</t>
  </si>
  <si>
    <t>VU entspr. Pos. darüber  bitte benennen:</t>
  </si>
  <si>
    <t xml:space="preserve">Betriebsleistung 2019 (Fahrzeug-, Wagen- oder Zugkilometer) </t>
  </si>
  <si>
    <t>ÖSPV</t>
  </si>
  <si>
    <t>SPNV</t>
  </si>
  <si>
    <t>Fortschreibungsfaktor (30 % der prozentualen Steigerung oder Minderung der Betriebsleistung)</t>
  </si>
  <si>
    <t>SPNV-AT entspr. Pos. darüber bitte benennen</t>
  </si>
  <si>
    <t>AT oder VU entspr. Pos. darüber bitte benennen</t>
  </si>
  <si>
    <t>a)</t>
  </si>
  <si>
    <t>b)</t>
  </si>
  <si>
    <t>c)</t>
  </si>
  <si>
    <t>d)</t>
  </si>
  <si>
    <t>e)</t>
  </si>
  <si>
    <t>f)</t>
  </si>
  <si>
    <t>g)</t>
  </si>
  <si>
    <t>h)</t>
  </si>
  <si>
    <t>i)</t>
  </si>
  <si>
    <t>j)</t>
  </si>
  <si>
    <t>k)</t>
  </si>
  <si>
    <t>l)</t>
  </si>
  <si>
    <t>m)</t>
  </si>
  <si>
    <t>n)</t>
  </si>
  <si>
    <t>o)</t>
  </si>
  <si>
    <t>p)</t>
  </si>
  <si>
    <t>q)</t>
  </si>
  <si>
    <t>r)</t>
  </si>
  <si>
    <t>Weitere (in Pos. a) nicht enthaltene) Zuschüsse der Gebietskörperschaft für das Bildungsticket</t>
  </si>
  <si>
    <t>s)</t>
  </si>
  <si>
    <t>Weitere (in Pos. a) nicht enthaltene) Zuschüsse der Gebietskörperschaften für das Bildungsticket</t>
  </si>
  <si>
    <r>
      <t>Weitere</t>
    </r>
    <r>
      <rPr>
        <sz val="10"/>
        <rFont val="Arial"/>
        <family val="2"/>
      </rPr>
      <t xml:space="preserve"> (in Pos. a) nicht enthaltene) erhaltene</t>
    </r>
    <r>
      <rPr>
        <sz val="10"/>
        <color theme="1"/>
        <rFont val="Arial"/>
        <family val="2"/>
      </rPr>
      <t xml:space="preserve"> Ausgleiche von Gebietskörperschaften für das BT</t>
    </r>
  </si>
  <si>
    <r>
      <rPr>
        <b/>
        <sz val="10"/>
        <rFont val="Arial"/>
        <family val="2"/>
      </rPr>
      <t>Hinweis:</t>
    </r>
    <r>
      <rPr>
        <sz val="10"/>
        <rFont val="Arial"/>
        <family val="2"/>
      </rPr>
      <t xml:space="preserve"> Allgemeine Vorschriften sind Ausgleichszahlungen für tarifliche Bestimmungen und für Fahrpreisermäßigungen.</t>
    </r>
  </si>
  <si>
    <r>
      <t xml:space="preserve">Hinweis: </t>
    </r>
    <r>
      <rPr>
        <sz val="10"/>
        <color theme="1"/>
        <rFont val="Arial"/>
        <family val="2"/>
      </rPr>
      <t>Es ist jeweils nur eine der Anlagen 1.4.1 bis 1.4.3 auszufüllen (in Abhängigkeit von der Eigenschaft des Antragstellers).</t>
    </r>
  </si>
  <si>
    <t>davon an weitere Bedarfsträger (AT oder VU, für die mit dem vorliegenden Antrag kein DT-Ausgleich beantragt wird) abgeführt</t>
  </si>
  <si>
    <t>davon an weitere Bedarfsträger (Verkehrsunternehmen) abgeführt</t>
  </si>
  <si>
    <r>
      <rPr>
        <b/>
        <sz val="10"/>
        <color theme="1"/>
        <rFont val="Arial"/>
        <family val="2"/>
      </rPr>
      <t xml:space="preserve">Hinweis: </t>
    </r>
    <r>
      <rPr>
        <sz val="10"/>
        <color theme="1"/>
        <rFont val="Arial"/>
        <family val="2"/>
      </rPr>
      <t>nur zur (optionalen) Verwendung für die Anträge der VU an ihre AT</t>
    </r>
  </si>
  <si>
    <t>Gebietskörperschaft(en) bitte benennen:</t>
  </si>
  <si>
    <t>Gebietskörperschaft(en) entsprechend Pos. darüber bitte benennen:</t>
  </si>
  <si>
    <t>139a</t>
  </si>
  <si>
    <t>139b</t>
  </si>
  <si>
    <t>nur zu verwenden für Einzelnetze bzw. einzelne VU</t>
  </si>
  <si>
    <t>Summe aus Einzelnetzen bzw. den Angaben einzelner VU (alternativ zu Position 139a)</t>
  </si>
  <si>
    <r>
      <t xml:space="preserve">Werte sind durch Antragsteller einzutragen - anzugeben sind die Lastkm (ohne Leerfahrten);
</t>
    </r>
    <r>
      <rPr>
        <sz val="10"/>
        <color rgb="FFFF0000"/>
        <rFont val="Arial"/>
        <family val="2"/>
      </rPr>
      <t>nur für Einzelnetze bzw. einzelne VU ausüllen</t>
    </r>
  </si>
  <si>
    <t>Anlage 1: Übersicht zum beantragten Ausgleich D-Ticket 2024</t>
  </si>
  <si>
    <t>gemäß der Einnahmenaufteilung unter Zugrundelegung des auf die Einnahmen der Jahre 2019 und 2024 anzuwendenden Aufteilungsschlüssels für das Jahr 2024 der jeweiligen Verbundorganisation</t>
  </si>
  <si>
    <t>Hochrechnung der Einnahmen 2019 unter Berücksichtigung Tarifanpassungen auf zu erwartende Einnahmen 2024</t>
  </si>
  <si>
    <t xml:space="preserve">Betriebsleistung 2024 (Fahrzeug-, Wagen- oder Zugkilometer) </t>
  </si>
  <si>
    <t>Pauschale zum Ausgleich positiver Verkehrsmengeneffekte (entsprechend DTFinVO2024 Anl. 1 Ziff. 2b)</t>
  </si>
  <si>
    <t>zu erwartende (hochgerechnete) Einnahmen 2024</t>
  </si>
  <si>
    <t>tatsächliche Einnahmen Januar bis Dezember 2024 (entsprechend DTFinVO2024 Anl. 1 Ziff. 2)</t>
  </si>
  <si>
    <t>Erstattungsleistung SGB IX (entsprechend DTFinVO2024 Anl. 1 Ziff. 4)</t>
  </si>
  <si>
    <t>festgelegter Vomhundertsatz SGB IX 2024</t>
  </si>
  <si>
    <t>nachgewiesener Vomhundertsatz 2024 gem. § 231 (5) SGB IX</t>
  </si>
  <si>
    <t>Erstattungsleistung nach Anwendung des festgelegten oder nachgewiesenen Vomhundertsatzes 
SGB IX (2024) auf die tatsächlichen Fahrgeldeinnahmen (Ziffer 16)</t>
  </si>
  <si>
    <t>Ausgleichsleistungen aus allgemeinen Vorschriften 
(entsprechend DTFinVO2024 Anl. 1 Ziff. 5)</t>
  </si>
  <si>
    <t>Ausgaben für die Anpassung der Vertriebsprozesse 
(entsprechend DTFinVO2024 Anl. 1 Ziff. 6)</t>
  </si>
  <si>
    <t>2024 Ist</t>
  </si>
  <si>
    <t>Januar</t>
  </si>
  <si>
    <t>Februar</t>
  </si>
  <si>
    <t>März</t>
  </si>
  <si>
    <t>April</t>
  </si>
  <si>
    <t>Jan - Dez</t>
  </si>
  <si>
    <r>
      <t xml:space="preserve">Tarif der Eisenbahnverkehrsunternehmen </t>
    </r>
    <r>
      <rPr>
        <sz val="11"/>
        <color theme="1"/>
        <rFont val="Calibri"/>
        <family val="2"/>
        <scheme val="minor"/>
      </rPr>
      <t>(2019 = BB DB, 2024 = Deutschlandtarif)  (inkl. Ausgleich für AzubiTicket Sachsen)</t>
    </r>
  </si>
  <si>
    <t>Verlust Netto-Fahrgeldeinnahmen Januar bis Dezember 2024</t>
  </si>
  <si>
    <t>Summe Jan - Dez 2024</t>
  </si>
  <si>
    <t>davon in Anlage 1 in der Position "tats. Einnahmen 2024" (Pos. 16) bereits enthalten</t>
  </si>
  <si>
    <t>Summe
Jan - Dez</t>
  </si>
  <si>
    <t>regulär für den beantragten Leistungszeitraum (Jan - Dez 2024) erwartete Ausgleichsleistung aus allgemeinen Vorschriften (detaillierte Darstellung in Anlage 1.3)</t>
  </si>
  <si>
    <t>tatsächlich für den beantragten Leistungszeitraum (Jan - Dez 2024) erhaltene Ausgleichsleistung aus allgemeinen Vorschriften (detaillierte Darstellung in Anlage 1.3)</t>
  </si>
  <si>
    <t>für den Leistungszeitraum (Jan - Dez) 2024 geplante Vertriebsprovisionen</t>
  </si>
  <si>
    <t>für den Leistungszeitraum (Jan - Dez) 2024 tatsächlich erhaltene Vertriebsprovisionen</t>
  </si>
  <si>
    <t>für den Leistungszeitraum (Jan - Dez) 2024 tatsächlich gezahlte Vertriebsprovisionen</t>
  </si>
  <si>
    <t>für den Leistungszeitraum (Jan - Dez) 2024 geplante Ausgleichsleistungen aus allgemeinen Vorschriften</t>
  </si>
  <si>
    <t>für den Leistungszeitraum (Jan - Dez) 2024 tatsächlich gezahlte Ausgleichsleistungen aus allgemeinen Vorschriften</t>
  </si>
  <si>
    <t>Ist-Einnahmen Jan bis Dezember 2019 (entsprechend DTFinVO2024 Anl. 1 Ziff. 2)</t>
  </si>
  <si>
    <t>Netto-Fahrgeldeinnahmen (DTFinVO2024 Anl. 1 Ziff. 1 - 3)
(detaillierte Darstellung für jeden Tarifbereich in Anlagen 1.1.1 bis 1.1.4)</t>
  </si>
  <si>
    <r>
      <t xml:space="preserve">Umstellungsaufwand
</t>
    </r>
    <r>
      <rPr>
        <sz val="10"/>
        <color theme="1"/>
        <rFont val="Arial"/>
        <family val="2"/>
      </rPr>
      <t>(Chipkarte *1,50 €
Nicht Chipkarte *1,20 €)</t>
    </r>
  </si>
  <si>
    <t>Wert aus Anlagen 1.4.1 - 1.4.3 (BT), es darf nur eine der drei Unteranlagen ausgefüllt sein (Antrag entweder als ÖSPV-AT oder als SPNV-AT oder als VU (gegenüber dem AT)
(es werden auch negative Werte aus der Anl. 1.4.1 ODER 1.4.2 ODER 1.4.3 übernommen)</t>
  </si>
  <si>
    <r>
      <t xml:space="preserve">mit Entwickliung der Betriebsleistung fortgeschriebene zu erwartende Einnahmen 2024 </t>
    </r>
    <r>
      <rPr>
        <sz val="10"/>
        <color rgb="FFFF0000"/>
        <rFont val="Arial"/>
        <family val="2"/>
      </rPr>
      <t>(Einzelnetz)</t>
    </r>
  </si>
  <si>
    <r>
      <t xml:space="preserve">mit Entwickliung der Betriebsleistung fortgeschriebene zu erwartende Einnahmen 2024 </t>
    </r>
    <r>
      <rPr>
        <sz val="10"/>
        <color rgb="FFFF0000"/>
        <rFont val="Arial"/>
        <family val="2"/>
      </rPr>
      <t>(Summe aus Einzelnetzen)
(alternativer Eintrag zu Position 139a)</t>
    </r>
  </si>
  <si>
    <t>Berücksichtigung Entwicklung Betriebsleistungen (entsprechend DTFinVO2024 Anl. 1 Ziff. 2b)</t>
  </si>
  <si>
    <r>
      <t xml:space="preserve">Hochrechnung 
</t>
    </r>
    <r>
      <rPr>
        <sz val="9"/>
        <color theme="1"/>
        <rFont val="Calibri"/>
        <family val="2"/>
        <scheme val="minor"/>
      </rPr>
      <t>unter Berücksichtigung vorgenommener Preissteigerungen *</t>
    </r>
  </si>
  <si>
    <r>
      <t xml:space="preserve">Hochrechnung 
</t>
    </r>
    <r>
      <rPr>
        <sz val="9"/>
        <color theme="1"/>
        <rFont val="Calibri"/>
        <family val="2"/>
        <scheme val="minor"/>
      </rPr>
      <t>unter Berücksichtigung vorgenommener Preissteigerungen</t>
    </r>
    <r>
      <rPr>
        <b/>
        <sz val="11"/>
        <color theme="1"/>
        <rFont val="Calibri"/>
        <family val="2"/>
        <scheme val="minor"/>
      </rPr>
      <t xml:space="preserve"> *</t>
    </r>
  </si>
  <si>
    <t>* DTFinVO 2024 v. 13.06.2024 Anl. 1 Buchst. 2a:
Übersteigt im Jahr 2024 die durchschnittliche prozentuale Tarifanpassung den mit Stand vom 1. Oktober 2023 beantragten Tarif mit Stand vom 31. Dezember 2023 um mehr als 8 Prozent, 
darf für die Ermittlung der hochgerechneten Fahrgeldeinnahmen der jeweiligen Kartenart in der jeweiligen Preisstufe nur eine Steigerungsrate in Höhe von 8 Prozent zu Grunde gelegt werden.</t>
  </si>
  <si>
    <t>Chipkarte</t>
  </si>
  <si>
    <t>Anzahl Monatsstücke
Deutschlandticket in 2024
(inkl. Upgrades Semesterticket zum Deutschlandticket)</t>
  </si>
  <si>
    <t>nicht Chipkarte 
(z.B. HandyTicket)</t>
  </si>
  <si>
    <r>
      <t xml:space="preserve">Anzahl Abokunden (ohne Bildungsticket) zum 30.04.2023*
</t>
    </r>
    <r>
      <rPr>
        <sz val="10"/>
        <rFont val="Arial"/>
        <family val="2"/>
      </rPr>
      <t>(identisch zu Antrag 2023)</t>
    </r>
  </si>
  <si>
    <t>Einsparungen (vermiedene und ersparte Aufwendungen im ursächlichen Zusammenhang mit dem Deutschlandticket) (entsprechend DTFinVO2024 Anl. 1 Ziff. 5)</t>
  </si>
  <si>
    <t>Einsparung Ausgleichsleistungen aus allgemeinen Vorschriften</t>
  </si>
  <si>
    <t>für die Kontrolle D-Ticket ertüchtigte Kontrollgeräte</t>
  </si>
  <si>
    <t>n</t>
  </si>
  <si>
    <t>für die Kontrolle D-Ticket beschaffte Kontrollgeräte</t>
  </si>
  <si>
    <t>Umstellungspauschale Kontrollgeräte</t>
  </si>
  <si>
    <t>ENTFÄLLT</t>
  </si>
  <si>
    <r>
      <t>in DTFinVO 2023 Anl. 1 Ziff. 2</t>
    </r>
    <r>
      <rPr>
        <b/>
        <i/>
        <sz val="10"/>
        <color theme="1"/>
        <rFont val="Arial"/>
        <family val="2"/>
      </rPr>
      <t>a</t>
    </r>
  </si>
  <si>
    <t>Minderung erhaltene Vertriebsprovision</t>
  </si>
  <si>
    <t>verringerte Ausgaben für Vertriebsprovisionen</t>
  </si>
  <si>
    <t>DTFinVO 2024 Anl. 1 Ziff. 6a</t>
  </si>
  <si>
    <t>DTFinVO 2024 Anl. 1 Ziff. 6b</t>
  </si>
  <si>
    <t>Abzug von 8 Monatsstücken 
als Chipkarte je Abo</t>
  </si>
  <si>
    <r>
      <rPr>
        <b/>
        <sz val="10"/>
        <color theme="1"/>
        <rFont val="Arial"/>
        <family val="2"/>
      </rPr>
      <t>* Hinweis zu Spalte E</t>
    </r>
    <r>
      <rPr>
        <sz val="10"/>
        <color theme="1"/>
        <rFont val="Arial"/>
        <family val="2"/>
      </rPr>
      <t>: Gemäß DTFinVO 2023 Anlage 1 Ziffer 6 sind Abonnements Zeitfahrkarten mit einer zeitlichen Gültigkeit von mehr als einem Monat. Dazu zählen auch Semestertickets sowie Monatskarten, die von Unternehmen ausgegeben werden, die keine Abonnements im gesamten Tarifangebot haben und mindestens vier dieser Monatskarten im Zeitraum 1. Mai 2022 bis 30. April 2023 nachweislich an denselben Kunden oder dieselbe Kundin verkauft wurden.</t>
    </r>
  </si>
  <si>
    <t>Erstattungsleistung nach Anwendung des festgelegten oder nachgewiesenen Vomhundertsatzes 
SGB IX (2024) auf die hochgerechneten Fahrgeldeinnahmen (Ziffer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</si>
</sst>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_-* #,##0.00\ _€_-;\-* #,##0.00\ _€_-;_-* &quot;-&quot;??\ _€_-;_-@_-"/>
    <numFmt numFmtId="165" formatCode="0.000000"/>
    <numFmt numFmtId="166" formatCode="0.0%"/>
  </numFmts>
  <fonts count="48"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color rgb="FFFF0000"/>
      <name val="Arial"/>
      <family val="2"/>
    </font>
    <font>
      <i/>
      <sz val="10"/>
      <color theme="1"/>
      <name val="Arial"/>
      <family val="2"/>
    </font>
    <font>
      <sz val="10"/>
      <name val="Arial"/>
      <family val="2"/>
    </font>
    <font>
      <b/>
      <sz val="14"/>
      <color theme="1"/>
      <name val="Arial"/>
      <family val="2"/>
    </font>
    <font>
      <sz val="11"/>
      <color theme="1"/>
      <name val="Calibri"/>
      <family val="2"/>
      <scheme val="minor"/>
    </font>
    <font>
      <b/>
      <sz val="11"/>
      <color theme="1"/>
      <name val="Calibri"/>
      <family val="2"/>
      <scheme val="minor"/>
    </font>
    <font>
      <b/>
      <sz val="12"/>
      <color theme="1"/>
      <name val="Arial"/>
      <family val="2"/>
    </font>
    <font>
      <sz val="9"/>
      <color theme="1"/>
      <name val="Calibri"/>
      <family val="2"/>
      <scheme val="minor"/>
    </font>
    <font>
      <i/>
      <sz val="10"/>
      <color theme="1"/>
      <name val="Calibri"/>
      <family val="2"/>
      <scheme val="minor"/>
    </font>
    <font>
      <b/>
      <sz val="12"/>
      <color theme="1"/>
      <name val="Calibri"/>
      <family val="2"/>
      <scheme val="minor"/>
    </font>
    <font>
      <b/>
      <sz val="12"/>
      <name val="Arial"/>
      <family val="2"/>
    </font>
    <font>
      <b/>
      <sz val="10"/>
      <name val="Arial"/>
      <family val="2"/>
    </font>
    <font>
      <b/>
      <i/>
      <sz val="10"/>
      <name val="Arial"/>
      <family val="2"/>
    </font>
    <font>
      <sz val="12"/>
      <name val="Arial"/>
      <family val="2"/>
    </font>
    <font>
      <b/>
      <sz val="11"/>
      <name val="Arial"/>
      <family val="2"/>
    </font>
    <font>
      <sz val="11"/>
      <color theme="1"/>
      <name val="Arial"/>
      <family val="2"/>
    </font>
    <font>
      <b/>
      <sz val="11"/>
      <color theme="1"/>
      <name val="Arial"/>
      <family val="2"/>
    </font>
    <font>
      <sz val="11"/>
      <name val="Arial"/>
      <family val="2"/>
    </font>
    <font>
      <b/>
      <sz val="10"/>
      <color theme="1"/>
      <name val="Calibri"/>
      <family val="2"/>
      <scheme val="minor"/>
    </font>
    <font>
      <i/>
      <sz val="10"/>
      <name val="Arial"/>
      <family val="2"/>
    </font>
    <font>
      <b/>
      <sz val="11"/>
      <name val="Calibri"/>
      <family val="2"/>
      <scheme val="minor"/>
    </font>
    <font>
      <b/>
      <sz val="16"/>
      <color rgb="FFFF0000"/>
      <name val="Calibri"/>
      <family val="2"/>
      <scheme val="minor"/>
    </font>
    <font>
      <i/>
      <sz val="10"/>
      <color rgb="FFFF0000"/>
      <name val="Arial"/>
      <family val="2"/>
    </font>
    <font>
      <sz val="10"/>
      <color theme="8"/>
      <name val="Arial"/>
      <family val="2"/>
    </font>
    <font>
      <b/>
      <sz val="10"/>
      <color rgb="FFFF0000"/>
      <name val="Arial"/>
      <family val="2"/>
    </font>
    <font>
      <i/>
      <sz val="11"/>
      <color theme="1"/>
      <name val="Arial"/>
      <family val="2"/>
    </font>
    <font>
      <sz val="10"/>
      <color theme="4"/>
      <name val="Arial"/>
      <family val="2"/>
    </font>
    <font>
      <sz val="11"/>
      <color theme="4"/>
      <name val="Calibri"/>
      <family val="2"/>
      <scheme val="minor"/>
    </font>
    <font>
      <b/>
      <i/>
      <sz val="10"/>
      <color theme="1"/>
      <name val="Arial"/>
      <family val="2"/>
    </font>
    <font>
      <i/>
      <sz val="10"/>
      <color theme="0" tint="-0.499984740745262"/>
      <name val="Arial"/>
      <family val="2"/>
    </font>
    <font>
      <b/>
      <sz val="16"/>
      <name val="Calibri"/>
      <family val="2"/>
      <scheme val="minor"/>
    </font>
    <font>
      <b/>
      <sz val="11"/>
      <color rgb="FFFF0000"/>
      <name val="Arial"/>
      <family val="2"/>
    </font>
    <font>
      <b/>
      <sz val="10"/>
      <color theme="8"/>
      <name val="Arial"/>
      <family val="2"/>
    </font>
    <font>
      <b/>
      <sz val="12"/>
      <name val="Calibri"/>
      <family val="2"/>
      <scheme val="minor"/>
    </font>
    <font>
      <b/>
      <sz val="12"/>
      <color rgb="FFFF0000"/>
      <name val="Arial"/>
      <family val="2"/>
    </font>
    <font>
      <sz val="10"/>
      <color rgb="FF7030A0"/>
      <name val="Arial"/>
      <family val="2"/>
    </font>
    <font>
      <sz val="8"/>
      <name val="Arial"/>
      <family val="2"/>
    </font>
    <font>
      <sz val="10"/>
      <color theme="5"/>
      <name val="Arial"/>
      <family val="2"/>
    </font>
  </fonts>
  <fills count="1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6"/>
        <bgColor indexed="64"/>
      </patternFill>
    </fill>
    <fill>
      <patternFill patternType="solid">
        <fgColor rgb="FFFFFF0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rgb="FFFFC000"/>
        <bgColor indexed="64"/>
      </patternFill>
    </fill>
  </fills>
  <borders count="7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right/>
      <top/>
      <bottom style="medium">
        <color indexed="64"/>
      </bottom>
      <diagonal/>
    </border>
    <border>
      <left style="medium">
        <color indexed="64"/>
      </left>
      <right/>
      <top/>
      <bottom style="thin">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right style="medium">
        <color indexed="64"/>
      </right>
      <top/>
      <bottom/>
      <diagonal/>
    </border>
    <border>
      <left/>
      <right style="thin">
        <color indexed="64"/>
      </right>
      <top style="thin">
        <color indexed="64"/>
      </top>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s>
  <cellStyleXfs count="12">
    <xf numFmtId="0" fontId="0" fillId="0" borderId="0"/>
    <xf numFmtId="44" fontId="8" fillId="0" borderId="0" applyFont="0" applyFill="0" applyBorder="0" applyAlignment="0" applyProtection="0"/>
    <xf numFmtId="9" fontId="8" fillId="0" borderId="0" applyFont="0" applyFill="0" applyBorder="0" applyAlignment="0" applyProtection="0"/>
    <xf numFmtId="0" fontId="14" fillId="0" borderId="0"/>
    <xf numFmtId="164" fontId="14" fillId="0" borderId="0" applyFont="0" applyFill="0" applyBorder="0" applyAlignment="0" applyProtection="0"/>
    <xf numFmtId="44" fontId="14" fillId="0" borderId="0" applyFont="0" applyFill="0" applyBorder="0" applyAlignment="0" applyProtection="0"/>
    <xf numFmtId="0" fontId="7" fillId="0" borderId="0"/>
    <xf numFmtId="0" fontId="5" fillId="0" borderId="0"/>
    <xf numFmtId="16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cellStyleXfs>
  <cellXfs count="498">
    <xf numFmtId="0" fontId="0" fillId="0" borderId="0" xfId="0"/>
    <xf numFmtId="0" fontId="7" fillId="0" borderId="0" xfId="3" applyFont="1" applyAlignment="1">
      <alignment vertical="center" wrapText="1"/>
    </xf>
    <xf numFmtId="0" fontId="15" fillId="7" borderId="1" xfId="3" applyFont="1" applyFill="1" applyBorder="1" applyAlignment="1">
      <alignment vertical="center" wrapText="1"/>
    </xf>
    <xf numFmtId="44" fontId="9" fillId="6" borderId="10" xfId="1" applyFont="1" applyFill="1" applyBorder="1" applyAlignment="1">
      <alignment vertical="center"/>
    </xf>
    <xf numFmtId="44" fontId="9" fillId="6" borderId="11" xfId="1" applyFont="1" applyFill="1" applyBorder="1" applyAlignment="1">
      <alignment vertical="center"/>
    </xf>
    <xf numFmtId="44" fontId="0" fillId="0" borderId="13" xfId="1" applyFont="1" applyBorder="1" applyAlignment="1" applyProtection="1">
      <alignment vertical="center"/>
      <protection locked="0"/>
    </xf>
    <xf numFmtId="44" fontId="0" fillId="0" borderId="4" xfId="1" applyFont="1" applyBorder="1" applyAlignment="1" applyProtection="1">
      <alignment vertical="center"/>
      <protection locked="0"/>
    </xf>
    <xf numFmtId="0" fontId="0" fillId="0" borderId="0" xfId="0" applyProtection="1">
      <protection locked="0"/>
    </xf>
    <xf numFmtId="44" fontId="0" fillId="0" borderId="0" xfId="1" applyFont="1" applyProtection="1">
      <protection locked="0"/>
    </xf>
    <xf numFmtId="44" fontId="0" fillId="0" borderId="9" xfId="1" applyFont="1" applyBorder="1" applyAlignment="1" applyProtection="1">
      <alignment vertical="center"/>
      <protection locked="0"/>
    </xf>
    <xf numFmtId="0" fontId="14" fillId="0" borderId="0" xfId="3" applyAlignment="1" applyProtection="1">
      <alignment vertical="center" wrapText="1"/>
      <protection locked="0"/>
    </xf>
    <xf numFmtId="0" fontId="7" fillId="0" borderId="0" xfId="3" applyFont="1" applyAlignment="1" applyProtection="1">
      <alignment vertical="center" wrapText="1"/>
      <protection locked="0"/>
    </xf>
    <xf numFmtId="0" fontId="15" fillId="0" borderId="0" xfId="3" applyFont="1" applyAlignment="1" applyProtection="1">
      <alignment vertical="center" wrapText="1"/>
      <protection locked="0"/>
    </xf>
    <xf numFmtId="0" fontId="14" fillId="0" borderId="0" xfId="3" applyAlignment="1" applyProtection="1">
      <alignment horizontal="center" vertical="center" wrapText="1"/>
      <protection locked="0"/>
    </xf>
    <xf numFmtId="0" fontId="13" fillId="8" borderId="18" xfId="0" applyFont="1" applyFill="1" applyBorder="1" applyAlignment="1">
      <alignment horizontal="right" vertical="center"/>
    </xf>
    <xf numFmtId="0" fontId="13" fillId="8" borderId="19" xfId="0" applyFont="1" applyFill="1" applyBorder="1" applyAlignment="1">
      <alignment horizontal="left" vertical="center" wrapText="1"/>
    </xf>
    <xf numFmtId="0" fontId="13" fillId="8" borderId="19" xfId="0" applyFont="1" applyFill="1" applyBorder="1" applyAlignment="1">
      <alignment horizontal="center" vertical="center"/>
    </xf>
    <xf numFmtId="0" fontId="0" fillId="6" borderId="8" xfId="0" applyFill="1" applyBorder="1" applyAlignment="1">
      <alignment vertical="center"/>
    </xf>
    <xf numFmtId="0" fontId="0" fillId="6" borderId="4" xfId="0" applyFill="1" applyBorder="1" applyAlignment="1">
      <alignment horizontal="left" vertical="center" wrapText="1"/>
    </xf>
    <xf numFmtId="0" fontId="20" fillId="8" borderId="5" xfId="0" applyFont="1" applyFill="1" applyBorder="1" applyAlignment="1">
      <alignment horizontal="right" vertical="center"/>
    </xf>
    <xf numFmtId="0" fontId="12" fillId="6" borderId="8" xfId="0" applyFont="1" applyFill="1" applyBorder="1" applyAlignment="1">
      <alignment vertical="center"/>
    </xf>
    <xf numFmtId="0" fontId="21" fillId="5" borderId="8" xfId="0" applyFont="1" applyFill="1" applyBorder="1" applyAlignment="1">
      <alignment vertical="center"/>
    </xf>
    <xf numFmtId="0" fontId="20" fillId="8" borderId="12" xfId="0" applyFont="1" applyFill="1" applyBorder="1" applyAlignment="1">
      <alignment horizontal="right" vertical="center"/>
    </xf>
    <xf numFmtId="0" fontId="12" fillId="6" borderId="4" xfId="0" applyFont="1" applyFill="1" applyBorder="1" applyAlignment="1">
      <alignment horizontal="left" vertical="center" wrapText="1"/>
    </xf>
    <xf numFmtId="0" fontId="20" fillId="8" borderId="6" xfId="0" applyFont="1" applyFill="1" applyBorder="1" applyAlignment="1">
      <alignment vertical="center"/>
    </xf>
    <xf numFmtId="0" fontId="12" fillId="8" borderId="6" xfId="0" applyFont="1" applyFill="1" applyBorder="1" applyAlignment="1">
      <alignment horizontal="center" vertical="center"/>
    </xf>
    <xf numFmtId="44" fontId="0" fillId="8" borderId="7" xfId="1" applyFont="1" applyFill="1" applyBorder="1" applyAlignment="1">
      <alignment vertical="center"/>
    </xf>
    <xf numFmtId="0" fontId="12" fillId="6" borderId="4" xfId="0" applyFont="1" applyFill="1" applyBorder="1" applyAlignment="1">
      <alignment vertical="center" wrapText="1"/>
    </xf>
    <xf numFmtId="0" fontId="12" fillId="6" borderId="4" xfId="0" applyFont="1" applyFill="1" applyBorder="1" applyAlignment="1">
      <alignment horizontal="center" vertical="center"/>
    </xf>
    <xf numFmtId="0" fontId="22" fillId="5" borderId="4" xfId="0" applyFont="1" applyFill="1" applyBorder="1" applyAlignment="1">
      <alignment vertical="center"/>
    </xf>
    <xf numFmtId="0" fontId="12" fillId="5" borderId="4" xfId="0" applyFont="1" applyFill="1" applyBorder="1" applyAlignment="1">
      <alignment horizontal="center" vertical="center"/>
    </xf>
    <xf numFmtId="44" fontId="12" fillId="5" borderId="9" xfId="1" applyFont="1" applyFill="1" applyBorder="1" applyAlignment="1">
      <alignment vertical="center"/>
    </xf>
    <xf numFmtId="0" fontId="12" fillId="6" borderId="4" xfId="0" applyFont="1" applyFill="1" applyBorder="1" applyAlignment="1">
      <alignment horizontal="left" vertical="center"/>
    </xf>
    <xf numFmtId="0" fontId="21" fillId="5" borderId="4" xfId="0" applyFont="1" applyFill="1" applyBorder="1" applyAlignment="1">
      <alignment horizontal="center" vertical="center"/>
    </xf>
    <xf numFmtId="0" fontId="0" fillId="6" borderId="4" xfId="0" applyFill="1" applyBorder="1" applyAlignment="1">
      <alignment horizontal="center" vertical="center"/>
    </xf>
    <xf numFmtId="0" fontId="20" fillId="8" borderId="18" xfId="0" applyFont="1" applyFill="1" applyBorder="1" applyAlignment="1">
      <alignment vertical="center"/>
    </xf>
    <xf numFmtId="0" fontId="20" fillId="8" borderId="19" xfId="0" applyFont="1" applyFill="1" applyBorder="1" applyAlignment="1">
      <alignment horizontal="left" vertical="center"/>
    </xf>
    <xf numFmtId="0" fontId="20" fillId="8" borderId="19" xfId="0" applyFont="1" applyFill="1" applyBorder="1" applyAlignment="1">
      <alignment horizontal="center" vertical="center"/>
    </xf>
    <xf numFmtId="0" fontId="20" fillId="3" borderId="18" xfId="0" applyFont="1" applyFill="1" applyBorder="1" applyAlignment="1">
      <alignment vertical="center"/>
    </xf>
    <xf numFmtId="0" fontId="20" fillId="3" borderId="19" xfId="0" applyFont="1" applyFill="1" applyBorder="1" applyAlignment="1">
      <alignment horizontal="left" vertical="center"/>
    </xf>
    <xf numFmtId="0" fontId="20" fillId="3" borderId="19" xfId="0" applyFont="1" applyFill="1" applyBorder="1" applyAlignment="1">
      <alignment horizontal="center" vertical="center"/>
    </xf>
    <xf numFmtId="0" fontId="23" fillId="8" borderId="13" xfId="0" applyFont="1" applyFill="1" applyBorder="1" applyAlignment="1">
      <alignment horizontal="center" vertical="center"/>
    </xf>
    <xf numFmtId="0" fontId="24" fillId="4" borderId="8" xfId="0" applyFont="1" applyFill="1" applyBorder="1" applyAlignment="1">
      <alignment vertical="center"/>
    </xf>
    <xf numFmtId="0" fontId="24" fillId="4" borderId="4" xfId="0" applyFont="1" applyFill="1" applyBorder="1" applyAlignment="1">
      <alignment vertical="center"/>
    </xf>
    <xf numFmtId="0" fontId="24" fillId="4" borderId="4" xfId="0" applyFont="1" applyFill="1" applyBorder="1" applyAlignment="1">
      <alignment horizontal="center" vertical="center"/>
    </xf>
    <xf numFmtId="0" fontId="24" fillId="4" borderId="15" xfId="0" applyFont="1" applyFill="1" applyBorder="1" applyAlignment="1">
      <alignment vertical="center"/>
    </xf>
    <xf numFmtId="0" fontId="24" fillId="4" borderId="16" xfId="0" applyFont="1" applyFill="1" applyBorder="1" applyAlignment="1">
      <alignment horizontal="left" vertical="center"/>
    </xf>
    <xf numFmtId="0" fontId="24" fillId="4" borderId="16" xfId="0" applyFont="1" applyFill="1" applyBorder="1" applyAlignment="1">
      <alignment horizontal="center" vertical="center"/>
    </xf>
    <xf numFmtId="0" fontId="24" fillId="2" borderId="8" xfId="0" applyFont="1" applyFill="1" applyBorder="1" applyAlignment="1">
      <alignment vertical="center"/>
    </xf>
    <xf numFmtId="0" fontId="24" fillId="2" borderId="4" xfId="0" applyFont="1" applyFill="1" applyBorder="1" applyAlignment="1">
      <alignment vertical="center"/>
    </xf>
    <xf numFmtId="0" fontId="24" fillId="2" borderId="4" xfId="0" applyFont="1" applyFill="1" applyBorder="1" applyAlignment="1">
      <alignment horizontal="center" vertical="center"/>
    </xf>
    <xf numFmtId="0" fontId="21" fillId="5" borderId="4" xfId="0" applyFont="1" applyFill="1" applyBorder="1" applyAlignment="1">
      <alignment horizontal="left" vertical="center" wrapText="1"/>
    </xf>
    <xf numFmtId="0" fontId="24" fillId="4" borderId="4" xfId="0" applyFont="1" applyFill="1" applyBorder="1" applyAlignment="1">
      <alignment vertical="center" wrapText="1"/>
    </xf>
    <xf numFmtId="0" fontId="27" fillId="4" borderId="4" xfId="0" applyFont="1" applyFill="1" applyBorder="1" applyAlignment="1">
      <alignment horizontal="center" vertical="center"/>
    </xf>
    <xf numFmtId="44" fontId="27" fillId="4" borderId="9" xfId="1" applyFont="1" applyFill="1" applyBorder="1" applyAlignment="1">
      <alignment vertical="center"/>
    </xf>
    <xf numFmtId="0" fontId="26" fillId="4" borderId="8" xfId="0" applyFont="1" applyFill="1" applyBorder="1" applyAlignment="1">
      <alignment vertical="center"/>
    </xf>
    <xf numFmtId="0" fontId="26" fillId="4" borderId="4" xfId="0" applyFont="1" applyFill="1" applyBorder="1" applyAlignment="1">
      <alignment horizontal="left" vertical="center" wrapText="1"/>
    </xf>
    <xf numFmtId="0" fontId="25" fillId="4" borderId="4" xfId="0" applyFont="1" applyFill="1" applyBorder="1" applyAlignment="1">
      <alignment horizontal="center" vertical="center"/>
    </xf>
    <xf numFmtId="44" fontId="12" fillId="0" borderId="9" xfId="1" applyFont="1" applyBorder="1" applyAlignment="1" applyProtection="1">
      <alignment vertical="center"/>
      <protection locked="0"/>
    </xf>
    <xf numFmtId="0" fontId="19" fillId="0" borderId="0" xfId="3" applyFont="1" applyAlignment="1" applyProtection="1">
      <alignment vertical="center" wrapText="1"/>
      <protection locked="0"/>
    </xf>
    <xf numFmtId="0" fontId="11" fillId="0" borderId="0" xfId="0" applyFont="1" applyProtection="1">
      <protection locked="0"/>
    </xf>
    <xf numFmtId="0" fontId="10" fillId="0" borderId="0" xfId="0" applyFont="1" applyProtection="1">
      <protection locked="0"/>
    </xf>
    <xf numFmtId="0" fontId="0" fillId="0" borderId="0" xfId="0" applyAlignment="1" applyProtection="1">
      <alignment horizontal="left" wrapText="1"/>
      <protection locked="0"/>
    </xf>
    <xf numFmtId="0" fontId="0" fillId="0" borderId="0" xfId="0" applyAlignment="1" applyProtection="1">
      <alignment horizontal="center"/>
      <protection locked="0"/>
    </xf>
    <xf numFmtId="10" fontId="12" fillId="0" borderId="9" xfId="2" applyNumberFormat="1" applyFont="1" applyBorder="1" applyAlignment="1" applyProtection="1">
      <alignment vertical="center"/>
      <protection locked="0"/>
    </xf>
    <xf numFmtId="0" fontId="28" fillId="7" borderId="1" xfId="3" applyFont="1" applyFill="1" applyBorder="1" applyAlignment="1">
      <alignment vertical="center" wrapText="1"/>
    </xf>
    <xf numFmtId="0" fontId="12" fillId="5" borderId="8" xfId="0" applyFont="1" applyFill="1" applyBorder="1" applyAlignment="1">
      <alignment vertical="center"/>
    </xf>
    <xf numFmtId="0" fontId="12" fillId="5" borderId="4" xfId="0" applyFont="1" applyFill="1" applyBorder="1" applyAlignment="1">
      <alignment horizontal="left" vertical="center" wrapText="1"/>
    </xf>
    <xf numFmtId="0" fontId="12" fillId="5" borderId="16" xfId="0" applyFont="1" applyFill="1" applyBorder="1" applyAlignment="1">
      <alignment horizontal="left" vertical="center" wrapText="1"/>
    </xf>
    <xf numFmtId="0" fontId="12" fillId="5" borderId="16" xfId="0" applyFont="1" applyFill="1" applyBorder="1" applyAlignment="1">
      <alignment horizontal="center" vertical="center"/>
    </xf>
    <xf numFmtId="0" fontId="29" fillId="5" borderId="4" xfId="0" applyFont="1" applyFill="1" applyBorder="1" applyAlignment="1">
      <alignment horizontal="left" vertical="center" wrapText="1"/>
    </xf>
    <xf numFmtId="0" fontId="21" fillId="5" borderId="4" xfId="0" applyFont="1" applyFill="1" applyBorder="1" applyAlignment="1">
      <alignment vertical="center" wrapText="1"/>
    </xf>
    <xf numFmtId="0" fontId="29" fillId="0" borderId="0" xfId="0" applyFont="1" applyProtection="1">
      <protection locked="0"/>
    </xf>
    <xf numFmtId="44" fontId="21" fillId="5" borderId="9" xfId="1" applyFont="1" applyFill="1" applyBorder="1" applyAlignment="1" applyProtection="1">
      <alignment vertical="center"/>
    </xf>
    <xf numFmtId="44" fontId="24" fillId="4" borderId="9" xfId="1" applyFont="1" applyFill="1" applyBorder="1" applyAlignment="1" applyProtection="1">
      <alignment vertical="center"/>
    </xf>
    <xf numFmtId="44" fontId="24" fillId="2" borderId="9" xfId="1" applyFont="1" applyFill="1" applyBorder="1" applyAlignment="1" applyProtection="1">
      <alignment vertical="center"/>
    </xf>
    <xf numFmtId="44" fontId="27" fillId="4" borderId="9" xfId="1" applyFont="1" applyFill="1" applyBorder="1" applyAlignment="1" applyProtection="1">
      <alignment vertical="center"/>
    </xf>
    <xf numFmtId="44" fontId="25" fillId="4" borderId="9" xfId="1" applyFont="1" applyFill="1" applyBorder="1" applyAlignment="1" applyProtection="1">
      <alignment vertical="center"/>
    </xf>
    <xf numFmtId="44" fontId="24" fillId="4" borderId="17" xfId="1" applyFont="1" applyFill="1" applyBorder="1" applyAlignment="1" applyProtection="1">
      <alignment vertical="center"/>
    </xf>
    <xf numFmtId="44" fontId="20" fillId="8" borderId="20" xfId="1" applyFont="1" applyFill="1" applyBorder="1" applyAlignment="1" applyProtection="1">
      <alignment vertical="center"/>
    </xf>
    <xf numFmtId="44" fontId="20" fillId="3" borderId="20" xfId="1" applyFont="1" applyFill="1" applyBorder="1" applyAlignment="1" applyProtection="1">
      <alignment vertical="center"/>
    </xf>
    <xf numFmtId="44" fontId="23" fillId="8" borderId="14" xfId="1" applyFont="1" applyFill="1" applyBorder="1" applyAlignment="1" applyProtection="1">
      <alignment vertical="center"/>
    </xf>
    <xf numFmtId="44" fontId="13" fillId="8" borderId="20" xfId="1" applyFont="1" applyFill="1" applyBorder="1" applyAlignment="1" applyProtection="1">
      <alignment vertical="center"/>
    </xf>
    <xf numFmtId="0" fontId="0" fillId="0" borderId="0" xfId="0" applyAlignment="1" applyProtection="1">
      <alignment vertical="center"/>
      <protection locked="0"/>
    </xf>
    <xf numFmtId="0" fontId="0" fillId="0" borderId="31" xfId="0" applyBorder="1" applyProtection="1">
      <protection locked="0"/>
    </xf>
    <xf numFmtId="44" fontId="0" fillId="0" borderId="22" xfId="1" applyFont="1" applyFill="1" applyBorder="1" applyAlignment="1" applyProtection="1">
      <alignment vertical="center" wrapText="1"/>
      <protection locked="0"/>
    </xf>
    <xf numFmtId="0" fontId="28" fillId="0" borderId="24" xfId="6" applyFont="1" applyBorder="1" applyAlignment="1" applyProtection="1">
      <alignment horizontal="left" vertical="center" wrapText="1"/>
      <protection locked="0"/>
    </xf>
    <xf numFmtId="0" fontId="15" fillId="0" borderId="0" xfId="6" applyFont="1" applyAlignment="1" applyProtection="1">
      <alignment vertical="center" wrapText="1"/>
      <protection locked="0"/>
    </xf>
    <xf numFmtId="0" fontId="7" fillId="0" borderId="0" xfId="6" applyAlignment="1" applyProtection="1">
      <alignment vertical="center" wrapText="1"/>
      <protection locked="0"/>
    </xf>
    <xf numFmtId="0" fontId="28" fillId="0" borderId="27" xfId="6" applyFont="1" applyBorder="1" applyAlignment="1" applyProtection="1">
      <alignment horizontal="left" vertical="center" wrapText="1"/>
      <protection locked="0"/>
    </xf>
    <xf numFmtId="44" fontId="12" fillId="6" borderId="9" xfId="1" applyFont="1" applyFill="1" applyBorder="1" applyAlignment="1" applyProtection="1">
      <alignment vertical="center"/>
      <protection locked="0"/>
    </xf>
    <xf numFmtId="44" fontId="24" fillId="4" borderId="4" xfId="0" applyNumberFormat="1" applyFont="1" applyFill="1" applyBorder="1" applyAlignment="1">
      <alignment horizontal="center" vertical="center"/>
    </xf>
    <xf numFmtId="0" fontId="31" fillId="0" borderId="0" xfId="3" applyFont="1" applyAlignment="1" applyProtection="1">
      <alignment vertical="center"/>
      <protection locked="0"/>
    </xf>
    <xf numFmtId="0" fontId="12" fillId="0" borderId="0" xfId="0" applyFont="1" applyProtection="1">
      <protection locked="0"/>
    </xf>
    <xf numFmtId="44" fontId="25" fillId="4" borderId="9" xfId="1" applyFont="1" applyFill="1" applyBorder="1" applyAlignment="1">
      <alignment vertical="center"/>
    </xf>
    <xf numFmtId="44" fontId="24" fillId="4" borderId="17" xfId="1" applyFont="1" applyFill="1" applyBorder="1" applyAlignment="1">
      <alignment vertical="center"/>
    </xf>
    <xf numFmtId="0" fontId="10" fillId="0" borderId="0" xfId="0" applyFont="1" applyAlignment="1" applyProtection="1">
      <alignment horizontal="left" wrapText="1"/>
      <protection locked="0"/>
    </xf>
    <xf numFmtId="44" fontId="32" fillId="0" borderId="46" xfId="1" applyFont="1" applyBorder="1" applyProtection="1">
      <protection locked="0"/>
    </xf>
    <xf numFmtId="0" fontId="20" fillId="8" borderId="13" xfId="0" applyFont="1" applyFill="1" applyBorder="1" applyAlignment="1">
      <alignment horizontal="left" vertical="center" wrapText="1"/>
    </xf>
    <xf numFmtId="0" fontId="24" fillId="9" borderId="45" xfId="0" applyFont="1" applyFill="1" applyBorder="1" applyAlignment="1">
      <alignment vertical="center" wrapText="1"/>
    </xf>
    <xf numFmtId="44" fontId="12" fillId="0" borderId="17" xfId="1" applyFont="1" applyBorder="1" applyAlignment="1" applyProtection="1">
      <alignment vertical="center"/>
      <protection locked="0"/>
    </xf>
    <xf numFmtId="0" fontId="26" fillId="9" borderId="38" xfId="0" applyFont="1" applyFill="1" applyBorder="1" applyAlignment="1">
      <alignment horizontal="right" vertical="center"/>
    </xf>
    <xf numFmtId="0" fontId="33" fillId="0" borderId="0" xfId="0" applyFont="1" applyProtection="1">
      <protection locked="0"/>
    </xf>
    <xf numFmtId="0" fontId="26" fillId="9" borderId="32" xfId="0" applyFont="1" applyFill="1" applyBorder="1" applyAlignment="1">
      <alignment vertical="center" wrapText="1"/>
    </xf>
    <xf numFmtId="0" fontId="24" fillId="11" borderId="15" xfId="0" applyFont="1" applyFill="1" applyBorder="1" applyAlignment="1">
      <alignment vertical="center"/>
    </xf>
    <xf numFmtId="0" fontId="0" fillId="11" borderId="8" xfId="0" applyFill="1" applyBorder="1" applyAlignment="1">
      <alignment vertical="center"/>
    </xf>
    <xf numFmtId="44" fontId="12" fillId="5" borderId="9" xfId="1" applyFont="1" applyFill="1" applyBorder="1" applyAlignment="1" applyProtection="1">
      <alignment vertical="center"/>
      <protection locked="0"/>
    </xf>
    <xf numFmtId="0" fontId="25" fillId="5" borderId="4" xfId="0" applyFont="1" applyFill="1" applyBorder="1" applyAlignment="1">
      <alignment horizontal="center" vertical="center"/>
    </xf>
    <xf numFmtId="44" fontId="25" fillId="5" borderId="9" xfId="1" applyFont="1" applyFill="1" applyBorder="1" applyAlignment="1">
      <alignment vertical="center"/>
    </xf>
    <xf numFmtId="44" fontId="0" fillId="6" borderId="9" xfId="1" applyFont="1" applyFill="1" applyBorder="1" applyAlignment="1" applyProtection="1">
      <alignment vertical="center"/>
      <protection locked="0"/>
    </xf>
    <xf numFmtId="44" fontId="10" fillId="0" borderId="0" xfId="1" applyFont="1" applyAlignment="1" applyProtection="1">
      <alignment vertical="center" wrapText="1"/>
      <protection locked="0"/>
    </xf>
    <xf numFmtId="0" fontId="36" fillId="0" borderId="0" xfId="0" applyFont="1" applyAlignment="1" applyProtection="1">
      <alignment vertical="top" wrapText="1"/>
      <protection locked="0"/>
    </xf>
    <xf numFmtId="44" fontId="24" fillId="6" borderId="9" xfId="1" applyFont="1" applyFill="1" applyBorder="1" applyAlignment="1" applyProtection="1">
      <alignment vertical="center"/>
    </xf>
    <xf numFmtId="0" fontId="0" fillId="7" borderId="0" xfId="0" applyFill="1" applyAlignment="1" applyProtection="1">
      <alignment wrapText="1"/>
      <protection locked="0"/>
    </xf>
    <xf numFmtId="0" fontId="6" fillId="7" borderId="0" xfId="3" applyFont="1" applyFill="1" applyAlignment="1" applyProtection="1">
      <alignment vertical="center" wrapText="1"/>
      <protection locked="0"/>
    </xf>
    <xf numFmtId="0" fontId="11" fillId="7" borderId="0" xfId="0" applyFont="1" applyFill="1" applyAlignment="1" applyProtection="1">
      <alignment wrapText="1"/>
      <protection locked="0"/>
    </xf>
    <xf numFmtId="0" fontId="0" fillId="13" borderId="0" xfId="0" applyFill="1" applyAlignment="1" applyProtection="1">
      <alignment horizontal="left" wrapText="1"/>
      <protection locked="0"/>
    </xf>
    <xf numFmtId="0" fontId="0" fillId="7" borderId="0" xfId="0" applyFill="1" applyProtection="1">
      <protection locked="0"/>
    </xf>
    <xf numFmtId="0" fontId="0" fillId="13" borderId="0" xfId="0" applyFill="1" applyProtection="1">
      <protection locked="0"/>
    </xf>
    <xf numFmtId="0" fontId="0" fillId="7" borderId="0" xfId="0" applyFill="1" applyAlignment="1" applyProtection="1">
      <alignment vertical="center" wrapText="1"/>
      <protection locked="0"/>
    </xf>
    <xf numFmtId="44" fontId="0" fillId="0" borderId="27" xfId="1" applyFont="1" applyFill="1" applyBorder="1" applyAlignment="1" applyProtection="1">
      <alignment vertical="center" wrapText="1"/>
      <protection locked="0"/>
    </xf>
    <xf numFmtId="44" fontId="21" fillId="5" borderId="17" xfId="1" applyFont="1" applyFill="1" applyBorder="1" applyAlignment="1" applyProtection="1">
      <alignment vertical="center"/>
    </xf>
    <xf numFmtId="0" fontId="12" fillId="5" borderId="13" xfId="0" applyFont="1" applyFill="1" applyBorder="1" applyAlignment="1">
      <alignment horizontal="center" vertical="center"/>
    </xf>
    <xf numFmtId="44" fontId="21" fillId="5" borderId="14" xfId="1" applyFont="1" applyFill="1" applyBorder="1" applyAlignment="1" applyProtection="1">
      <alignment vertical="center"/>
    </xf>
    <xf numFmtId="0" fontId="9" fillId="0" borderId="31" xfId="0" applyFont="1" applyBorder="1" applyProtection="1">
      <protection locked="0"/>
    </xf>
    <xf numFmtId="0" fontId="37" fillId="12" borderId="31" xfId="3" applyFont="1" applyFill="1" applyBorder="1" applyAlignment="1" applyProtection="1">
      <alignment vertical="center" wrapText="1"/>
      <protection locked="0"/>
    </xf>
    <xf numFmtId="0" fontId="15" fillId="0" borderId="32" xfId="3" applyFont="1" applyBorder="1" applyAlignment="1">
      <alignment vertical="center"/>
    </xf>
    <xf numFmtId="0" fontId="9" fillId="8" borderId="36" xfId="3" applyFont="1" applyFill="1" applyBorder="1" applyAlignment="1">
      <alignment vertical="center" wrapText="1"/>
    </xf>
    <xf numFmtId="0" fontId="9" fillId="8" borderId="28" xfId="3" applyFont="1" applyFill="1" applyBorder="1" applyAlignment="1">
      <alignment vertical="center" wrapText="1"/>
    </xf>
    <xf numFmtId="0" fontId="9" fillId="8" borderId="30" xfId="3" applyFont="1" applyFill="1" applyBorder="1" applyAlignment="1">
      <alignment vertical="center" wrapText="1"/>
    </xf>
    <xf numFmtId="0" fontId="9" fillId="8" borderId="29" xfId="3" applyFont="1" applyFill="1" applyBorder="1" applyAlignment="1">
      <alignment vertical="center" wrapText="1"/>
    </xf>
    <xf numFmtId="0" fontId="8" fillId="6" borderId="13" xfId="3" applyFont="1" applyFill="1" applyBorder="1" applyAlignment="1">
      <alignment vertical="center" wrapText="1"/>
    </xf>
    <xf numFmtId="0" fontId="8" fillId="6" borderId="4" xfId="3" applyFont="1" applyFill="1" applyBorder="1" applyAlignment="1">
      <alignment vertical="center" wrapText="1"/>
    </xf>
    <xf numFmtId="0" fontId="9" fillId="6" borderId="10" xfId="3" applyFont="1" applyFill="1" applyBorder="1" applyAlignment="1">
      <alignment vertical="center" wrapText="1"/>
    </xf>
    <xf numFmtId="0" fontId="8" fillId="6" borderId="6" xfId="3" applyFont="1" applyFill="1" applyBorder="1" applyAlignment="1">
      <alignment vertical="center" wrapText="1"/>
    </xf>
    <xf numFmtId="0" fontId="8" fillId="8" borderId="13" xfId="3" applyFont="1" applyFill="1" applyBorder="1" applyAlignment="1">
      <alignment vertical="center" wrapText="1"/>
    </xf>
    <xf numFmtId="44" fontId="0" fillId="8" borderId="13" xfId="1" applyFont="1" applyFill="1" applyBorder="1" applyAlignment="1" applyProtection="1">
      <alignment vertical="center"/>
      <protection locked="0"/>
    </xf>
    <xf numFmtId="0" fontId="8" fillId="8" borderId="4" xfId="3" applyFont="1" applyFill="1" applyBorder="1" applyAlignment="1">
      <alignment vertical="center" wrapText="1"/>
    </xf>
    <xf numFmtId="0" fontId="9" fillId="8" borderId="10" xfId="3" applyFont="1" applyFill="1" applyBorder="1" applyAlignment="1">
      <alignment vertical="center" wrapText="1"/>
    </xf>
    <xf numFmtId="44" fontId="9" fillId="8" borderId="10" xfId="1" applyFont="1" applyFill="1" applyBorder="1" applyAlignment="1">
      <alignment vertical="center"/>
    </xf>
    <xf numFmtId="44" fontId="9" fillId="8" borderId="11" xfId="1" applyFont="1" applyFill="1" applyBorder="1" applyAlignment="1">
      <alignment vertical="center"/>
    </xf>
    <xf numFmtId="0" fontId="24" fillId="4" borderId="47" xfId="0" applyFont="1" applyFill="1" applyBorder="1" applyAlignment="1">
      <alignment vertical="center"/>
    </xf>
    <xf numFmtId="0" fontId="24" fillId="4" borderId="4" xfId="0" applyFont="1" applyFill="1" applyBorder="1" applyAlignment="1">
      <alignment horizontal="left" vertical="center" wrapText="1"/>
    </xf>
    <xf numFmtId="44" fontId="24" fillId="4" borderId="9" xfId="1" applyFont="1" applyFill="1" applyBorder="1" applyAlignment="1" applyProtection="1">
      <alignment vertical="center"/>
      <protection locked="0"/>
    </xf>
    <xf numFmtId="0" fontId="0" fillId="9" borderId="38" xfId="0" applyFill="1" applyBorder="1" applyAlignment="1">
      <alignment horizontal="right" vertical="center"/>
    </xf>
    <xf numFmtId="0" fontId="0" fillId="9" borderId="32" xfId="0" applyFill="1" applyBorder="1" applyAlignment="1">
      <alignment vertical="center" wrapText="1"/>
    </xf>
    <xf numFmtId="0" fontId="0" fillId="10" borderId="38" xfId="0" applyFill="1" applyBorder="1" applyAlignment="1">
      <alignment horizontal="right" vertical="center"/>
    </xf>
    <xf numFmtId="0" fontId="0" fillId="10" borderId="32" xfId="0" applyFill="1" applyBorder="1" applyAlignment="1">
      <alignment vertical="center" wrapText="1"/>
    </xf>
    <xf numFmtId="0" fontId="0" fillId="10" borderId="57" xfId="0" applyFill="1" applyBorder="1" applyAlignment="1">
      <alignment horizontal="right" vertical="center"/>
    </xf>
    <xf numFmtId="0" fontId="0" fillId="10" borderId="0" xfId="0" applyFill="1" applyAlignment="1">
      <alignment vertical="center" wrapText="1"/>
    </xf>
    <xf numFmtId="0" fontId="39" fillId="10" borderId="32" xfId="0" applyFont="1" applyFill="1" applyBorder="1" applyAlignment="1">
      <alignment vertical="center" wrapText="1"/>
    </xf>
    <xf numFmtId="0" fontId="24" fillId="4" borderId="10" xfId="0" applyFont="1" applyFill="1" applyBorder="1" applyAlignment="1">
      <alignment horizontal="center" vertical="center"/>
    </xf>
    <xf numFmtId="0" fontId="20" fillId="8" borderId="18" xfId="0" applyFont="1" applyFill="1" applyBorder="1" applyAlignment="1">
      <alignment horizontal="right" vertical="center"/>
    </xf>
    <xf numFmtId="0" fontId="0" fillId="0" borderId="0" xfId="0" applyAlignment="1">
      <alignment horizontal="left"/>
    </xf>
    <xf numFmtId="0" fontId="0" fillId="0" borderId="0" xfId="0" applyAlignment="1">
      <alignment horizontal="center"/>
    </xf>
    <xf numFmtId="0" fontId="40" fillId="0" borderId="0" xfId="3" applyFont="1" applyAlignment="1" applyProtection="1">
      <alignment vertical="center"/>
      <protection locked="0"/>
    </xf>
    <xf numFmtId="17" fontId="15" fillId="8" borderId="24" xfId="3" applyNumberFormat="1" applyFont="1" applyFill="1" applyBorder="1" applyAlignment="1">
      <alignment horizontal="center" vertical="center" wrapText="1"/>
    </xf>
    <xf numFmtId="17" fontId="15" fillId="8" borderId="55" xfId="3" applyNumberFormat="1" applyFont="1" applyFill="1" applyBorder="1" applyAlignment="1">
      <alignment horizontal="center" vertical="center" wrapText="1"/>
    </xf>
    <xf numFmtId="0" fontId="15" fillId="8" borderId="30" xfId="3" applyFont="1" applyFill="1" applyBorder="1" applyAlignment="1">
      <alignment horizontal="center" vertical="center" wrapText="1"/>
    </xf>
    <xf numFmtId="0" fontId="15" fillId="8" borderId="49" xfId="3" applyFont="1" applyFill="1" applyBorder="1" applyAlignment="1">
      <alignment horizontal="center" vertical="center" wrapText="1"/>
    </xf>
    <xf numFmtId="0" fontId="15" fillId="4" borderId="22" xfId="6" applyFont="1" applyFill="1" applyBorder="1" applyAlignment="1">
      <alignment vertical="center" wrapText="1"/>
    </xf>
    <xf numFmtId="0" fontId="15" fillId="4" borderId="44" xfId="6" applyFont="1" applyFill="1" applyBorder="1" applyAlignment="1">
      <alignment vertical="center" wrapText="1"/>
    </xf>
    <xf numFmtId="44" fontId="0" fillId="5" borderId="42" xfId="1" applyFont="1" applyFill="1" applyBorder="1" applyAlignment="1" applyProtection="1">
      <alignment vertical="center" wrapText="1"/>
    </xf>
    <xf numFmtId="44" fontId="0" fillId="5" borderId="11" xfId="1" applyFont="1" applyFill="1" applyBorder="1" applyAlignment="1" applyProtection="1">
      <alignment vertical="center" wrapText="1"/>
    </xf>
    <xf numFmtId="0" fontId="15" fillId="4" borderId="27" xfId="3" applyFont="1" applyFill="1" applyBorder="1" applyAlignment="1">
      <alignment vertical="center" wrapText="1"/>
    </xf>
    <xf numFmtId="0" fontId="15" fillId="4" borderId="22" xfId="3" applyFont="1" applyFill="1" applyBorder="1" applyAlignment="1">
      <alignment vertical="center" wrapText="1"/>
    </xf>
    <xf numFmtId="44" fontId="0" fillId="4" borderId="22" xfId="1" applyFont="1" applyFill="1" applyBorder="1" applyAlignment="1" applyProtection="1">
      <alignment vertical="center" wrapText="1"/>
    </xf>
    <xf numFmtId="44" fontId="0" fillId="4" borderId="9" xfId="1" applyFont="1" applyFill="1" applyBorder="1" applyAlignment="1" applyProtection="1">
      <alignment vertical="center" wrapText="1"/>
    </xf>
    <xf numFmtId="0" fontId="15" fillId="4" borderId="42" xfId="3" applyFont="1" applyFill="1" applyBorder="1" applyAlignment="1">
      <alignment vertical="center" wrapText="1"/>
    </xf>
    <xf numFmtId="44" fontId="0" fillId="4" borderId="42" xfId="1" applyFont="1" applyFill="1" applyBorder="1" applyAlignment="1" applyProtection="1">
      <alignment vertical="center" wrapText="1"/>
    </xf>
    <xf numFmtId="44" fontId="0" fillId="4" borderId="11" xfId="1" applyFont="1" applyFill="1" applyBorder="1" applyAlignment="1" applyProtection="1">
      <alignment vertical="center" wrapText="1"/>
    </xf>
    <xf numFmtId="0" fontId="15" fillId="14" borderId="61" xfId="3" applyFont="1" applyFill="1" applyBorder="1" applyAlignment="1">
      <alignment horizontal="center" vertical="center" wrapText="1"/>
    </xf>
    <xf numFmtId="44" fontId="0" fillId="14" borderId="60" xfId="0" applyNumberFormat="1" applyFill="1" applyBorder="1" applyAlignment="1">
      <alignment vertical="center"/>
    </xf>
    <xf numFmtId="44" fontId="0" fillId="14" borderId="61" xfId="0" applyNumberFormat="1" applyFill="1" applyBorder="1" applyAlignment="1">
      <alignment vertical="center"/>
    </xf>
    <xf numFmtId="44" fontId="0" fillId="14" borderId="38" xfId="0" applyNumberFormat="1" applyFill="1" applyBorder="1" applyAlignment="1">
      <alignment vertical="center"/>
    </xf>
    <xf numFmtId="0" fontId="9" fillId="14" borderId="60" xfId="0" applyFont="1" applyFill="1" applyBorder="1" applyAlignment="1">
      <alignment horizontal="center" vertical="center" wrapText="1"/>
    </xf>
    <xf numFmtId="0" fontId="38" fillId="14" borderId="62" xfId="0" applyFont="1" applyFill="1" applyBorder="1" applyAlignment="1">
      <alignment horizontal="center" vertical="center"/>
    </xf>
    <xf numFmtId="44" fontId="0" fillId="14" borderId="62" xfId="0" applyNumberFormat="1" applyFill="1" applyBorder="1" applyAlignment="1" applyProtection="1">
      <alignment vertical="center"/>
      <protection locked="0"/>
    </xf>
    <xf numFmtId="44" fontId="0" fillId="14" borderId="63" xfId="0" applyNumberFormat="1" applyFill="1" applyBorder="1" applyAlignment="1" applyProtection="1">
      <alignment vertical="center"/>
      <protection locked="0"/>
    </xf>
    <xf numFmtId="44" fontId="0" fillId="14" borderId="61" xfId="0" applyNumberFormat="1" applyFill="1" applyBorder="1" applyAlignment="1" applyProtection="1">
      <alignment vertical="center"/>
      <protection locked="0"/>
    </xf>
    <xf numFmtId="44" fontId="0" fillId="14" borderId="60" xfId="0" applyNumberFormat="1" applyFill="1" applyBorder="1" applyAlignment="1" applyProtection="1">
      <alignment vertical="center"/>
      <protection locked="0"/>
    </xf>
    <xf numFmtId="44" fontId="0" fillId="11" borderId="60" xfId="0" applyNumberFormat="1" applyFill="1" applyBorder="1" applyAlignment="1" applyProtection="1">
      <alignment vertical="center"/>
      <protection locked="0"/>
    </xf>
    <xf numFmtId="44" fontId="0" fillId="11" borderId="61" xfId="0" applyNumberFormat="1" applyFill="1" applyBorder="1" applyAlignment="1" applyProtection="1">
      <alignment vertical="center"/>
      <protection locked="0"/>
    </xf>
    <xf numFmtId="44" fontId="0" fillId="11" borderId="62" xfId="0" applyNumberFormat="1" applyFill="1" applyBorder="1" applyAlignment="1" applyProtection="1">
      <alignment vertical="center"/>
      <protection locked="0"/>
    </xf>
    <xf numFmtId="0" fontId="12" fillId="6" borderId="21" xfId="0" applyFont="1" applyFill="1" applyBorder="1" applyAlignment="1">
      <alignment horizontal="left" vertical="center" wrapText="1"/>
    </xf>
    <xf numFmtId="0" fontId="12" fillId="6" borderId="21" xfId="0" applyFont="1" applyFill="1" applyBorder="1" applyAlignment="1">
      <alignment horizontal="left" vertical="center"/>
    </xf>
    <xf numFmtId="0" fontId="12" fillId="6" borderId="21" xfId="0" applyFont="1" applyFill="1" applyBorder="1" applyAlignment="1">
      <alignment horizontal="right" vertical="center"/>
    </xf>
    <xf numFmtId="0" fontId="24" fillId="4" borderId="21" xfId="0" applyFont="1" applyFill="1" applyBorder="1" applyAlignment="1">
      <alignment horizontal="left" vertical="center"/>
    </xf>
    <xf numFmtId="0" fontId="0" fillId="6" borderId="21" xfId="0" applyFill="1" applyBorder="1" applyAlignment="1">
      <alignment horizontal="left" vertical="center" wrapText="1"/>
    </xf>
    <xf numFmtId="0" fontId="0" fillId="6" borderId="21" xfId="0" applyFill="1" applyBorder="1" applyAlignment="1">
      <alignment horizontal="center" vertical="center" wrapText="1"/>
    </xf>
    <xf numFmtId="0" fontId="12" fillId="5" borderId="53" xfId="0" applyFont="1" applyFill="1" applyBorder="1" applyAlignment="1">
      <alignment horizontal="left" vertical="center" wrapText="1"/>
    </xf>
    <xf numFmtId="0" fontId="20" fillId="8" borderId="58" xfId="0" applyFont="1" applyFill="1" applyBorder="1" applyAlignment="1">
      <alignment horizontal="left" vertical="center"/>
    </xf>
    <xf numFmtId="0" fontId="20" fillId="3" borderId="58" xfId="0" applyFont="1" applyFill="1" applyBorder="1" applyAlignment="1">
      <alignment horizontal="center" vertical="center"/>
    </xf>
    <xf numFmtId="0" fontId="24" fillId="2" borderId="51" xfId="0" applyFont="1" applyFill="1" applyBorder="1" applyAlignment="1">
      <alignment horizontal="center" vertical="center"/>
    </xf>
    <xf numFmtId="0" fontId="12" fillId="0" borderId="4" xfId="0" applyFont="1" applyBorder="1" applyAlignment="1">
      <alignment horizontal="center" vertical="center"/>
    </xf>
    <xf numFmtId="0" fontId="12" fillId="4" borderId="4" xfId="0" applyFont="1" applyFill="1" applyBorder="1" applyAlignment="1">
      <alignment horizontal="center" vertical="center"/>
    </xf>
    <xf numFmtId="0" fontId="21" fillId="6" borderId="4" xfId="0" applyFont="1" applyFill="1" applyBorder="1" applyAlignment="1">
      <alignment horizontal="center" vertical="center"/>
    </xf>
    <xf numFmtId="0" fontId="0" fillId="0" borderId="0" xfId="0" applyAlignment="1" applyProtection="1">
      <alignment wrapText="1"/>
      <protection locked="0"/>
    </xf>
    <xf numFmtId="0" fontId="29" fillId="0" borderId="0" xfId="0" applyFont="1" applyAlignment="1" applyProtection="1">
      <alignment vertical="center" wrapText="1"/>
      <protection locked="0"/>
    </xf>
    <xf numFmtId="0" fontId="24" fillId="2" borderId="21" xfId="0" applyFont="1" applyFill="1" applyBorder="1" applyAlignment="1">
      <alignment horizontal="left" vertical="center" wrapText="1"/>
    </xf>
    <xf numFmtId="0" fontId="12" fillId="2" borderId="8" xfId="0" applyFont="1" applyFill="1" applyBorder="1" applyAlignment="1">
      <alignment vertical="center"/>
    </xf>
    <xf numFmtId="0" fontId="27" fillId="2" borderId="21" xfId="0" applyFont="1" applyFill="1" applyBorder="1" applyAlignment="1">
      <alignment horizontal="left" vertical="center" wrapText="1"/>
    </xf>
    <xf numFmtId="0" fontId="12" fillId="2" borderId="21" xfId="0" applyFont="1" applyFill="1" applyBorder="1" applyAlignment="1">
      <alignment horizontal="left" vertical="center"/>
    </xf>
    <xf numFmtId="0" fontId="12" fillId="4" borderId="21" xfId="0" applyFont="1" applyFill="1" applyBorder="1" applyAlignment="1">
      <alignment horizontal="left" vertical="center" wrapText="1"/>
    </xf>
    <xf numFmtId="0" fontId="12" fillId="4" borderId="8" xfId="0" applyFont="1" applyFill="1" applyBorder="1" applyAlignment="1">
      <alignment vertical="center"/>
    </xf>
    <xf numFmtId="0" fontId="24" fillId="2" borderId="21" xfId="0" applyFont="1" applyFill="1" applyBorder="1" applyAlignment="1">
      <alignment horizontal="left" vertical="center"/>
    </xf>
    <xf numFmtId="0" fontId="24" fillId="10" borderId="8" xfId="0" applyFont="1" applyFill="1" applyBorder="1" applyAlignment="1">
      <alignment vertical="center"/>
    </xf>
    <xf numFmtId="0" fontId="24" fillId="10" borderId="21" xfId="0" applyFont="1" applyFill="1" applyBorder="1" applyAlignment="1">
      <alignment horizontal="center" vertical="center"/>
    </xf>
    <xf numFmtId="0" fontId="41" fillId="10" borderId="21" xfId="0" applyFont="1" applyFill="1" applyBorder="1" applyAlignment="1">
      <alignment horizontal="center" vertical="center"/>
    </xf>
    <xf numFmtId="0" fontId="26" fillId="2" borderId="8" xfId="0" applyFont="1" applyFill="1" applyBorder="1" applyAlignment="1">
      <alignment vertical="center"/>
    </xf>
    <xf numFmtId="0" fontId="26" fillId="2" borderId="21" xfId="0" applyFont="1" applyFill="1" applyBorder="1" applyAlignment="1">
      <alignment horizontal="left" vertical="center" wrapText="1"/>
    </xf>
    <xf numFmtId="0" fontId="24" fillId="2" borderId="15" xfId="0" applyFont="1" applyFill="1" applyBorder="1" applyAlignment="1">
      <alignment vertical="center"/>
    </xf>
    <xf numFmtId="0" fontId="24" fillId="10" borderId="15" xfId="0" applyFont="1" applyFill="1" applyBorder="1" applyAlignment="1">
      <alignment vertical="center"/>
    </xf>
    <xf numFmtId="0" fontId="24" fillId="10" borderId="21" xfId="0" applyFont="1" applyFill="1" applyBorder="1" applyAlignment="1">
      <alignment horizontal="left" vertical="center"/>
    </xf>
    <xf numFmtId="0" fontId="26" fillId="2" borderId="59" xfId="0" applyFont="1" applyFill="1" applyBorder="1" applyAlignment="1">
      <alignment horizontal="right" vertical="center"/>
    </xf>
    <xf numFmtId="0" fontId="13" fillId="15" borderId="18" xfId="0" applyFont="1" applyFill="1" applyBorder="1" applyAlignment="1">
      <alignment horizontal="right" vertical="center"/>
    </xf>
    <xf numFmtId="0" fontId="13" fillId="15" borderId="58" xfId="0" applyFont="1" applyFill="1" applyBorder="1" applyAlignment="1">
      <alignment horizontal="left" vertical="center" wrapText="1"/>
    </xf>
    <xf numFmtId="0" fontId="20" fillId="11" borderId="39" xfId="0" applyFont="1" applyFill="1" applyBorder="1" applyAlignment="1">
      <alignment horizontal="right" vertical="center"/>
    </xf>
    <xf numFmtId="0" fontId="20" fillId="11" borderId="58" xfId="0" applyFont="1" applyFill="1" applyBorder="1" applyAlignment="1">
      <alignment horizontal="left" vertical="center" wrapText="1"/>
    </xf>
    <xf numFmtId="0" fontId="20" fillId="11" borderId="5" xfId="0" applyFont="1" applyFill="1" applyBorder="1" applyAlignment="1">
      <alignment horizontal="right" vertical="center"/>
    </xf>
    <xf numFmtId="0" fontId="20" fillId="11" borderId="50" xfId="0" applyFont="1" applyFill="1" applyBorder="1" applyAlignment="1">
      <alignment horizontal="center" vertical="center"/>
    </xf>
    <xf numFmtId="0" fontId="12" fillId="5" borderId="21" xfId="0" applyFont="1" applyFill="1" applyBorder="1" applyAlignment="1">
      <alignment horizontal="left" vertical="center" wrapText="1"/>
    </xf>
    <xf numFmtId="0" fontId="0" fillId="6" borderId="8" xfId="0" applyFill="1" applyBorder="1" applyAlignment="1">
      <alignment vertical="center" wrapText="1"/>
    </xf>
    <xf numFmtId="0" fontId="9" fillId="10" borderId="8" xfId="0" applyFont="1" applyFill="1" applyBorder="1" applyAlignment="1">
      <alignment vertical="center"/>
    </xf>
    <xf numFmtId="0" fontId="9" fillId="10" borderId="4" xfId="0" applyFont="1" applyFill="1" applyBorder="1" applyAlignment="1">
      <alignment horizontal="center" vertical="center"/>
    </xf>
    <xf numFmtId="44" fontId="9" fillId="10" borderId="9" xfId="0" applyNumberFormat="1" applyFont="1" applyFill="1" applyBorder="1" applyAlignment="1">
      <alignment vertical="center"/>
    </xf>
    <xf numFmtId="0" fontId="9" fillId="6" borderId="8" xfId="0" applyFont="1" applyFill="1" applyBorder="1" applyAlignment="1">
      <alignment vertical="center" wrapText="1"/>
    </xf>
    <xf numFmtId="0" fontId="21" fillId="6" borderId="13" xfId="0" applyFont="1" applyFill="1" applyBorder="1" applyAlignment="1">
      <alignment horizontal="center" vertical="center"/>
    </xf>
    <xf numFmtId="0" fontId="16" fillId="8" borderId="3" xfId="0" applyFont="1" applyFill="1" applyBorder="1" applyAlignment="1">
      <alignment horizontal="center" vertical="center"/>
    </xf>
    <xf numFmtId="0" fontId="0" fillId="8" borderId="18" xfId="0" applyFill="1" applyBorder="1" applyAlignment="1">
      <alignment vertical="center"/>
    </xf>
    <xf numFmtId="0" fontId="0" fillId="0" borderId="4" xfId="0" applyBorder="1" applyAlignment="1">
      <alignment vertical="center"/>
    </xf>
    <xf numFmtId="0" fontId="0" fillId="4" borderId="8" xfId="0" applyFill="1" applyBorder="1" applyAlignment="1">
      <alignment vertical="center"/>
    </xf>
    <xf numFmtId="44" fontId="0" fillId="4" borderId="9" xfId="1" applyFont="1" applyFill="1" applyBorder="1" applyAlignment="1">
      <alignment vertical="center"/>
    </xf>
    <xf numFmtId="0" fontId="21" fillId="10" borderId="37" xfId="0" applyFont="1" applyFill="1" applyBorder="1" applyAlignment="1">
      <alignment vertical="center"/>
    </xf>
    <xf numFmtId="0" fontId="9" fillId="10" borderId="10" xfId="0" applyFont="1" applyFill="1" applyBorder="1" applyAlignment="1">
      <alignment horizontal="center" vertical="center"/>
    </xf>
    <xf numFmtId="44" fontId="9" fillId="10" borderId="11" xfId="0" applyNumberFormat="1" applyFont="1" applyFill="1" applyBorder="1" applyAlignment="1">
      <alignment vertical="center"/>
    </xf>
    <xf numFmtId="0" fontId="0" fillId="10" borderId="4" xfId="0" applyFill="1" applyBorder="1" applyAlignment="1">
      <alignment vertical="center"/>
    </xf>
    <xf numFmtId="0" fontId="0" fillId="8" borderId="19" xfId="0" applyFill="1" applyBorder="1" applyAlignment="1">
      <alignment vertical="center"/>
    </xf>
    <xf numFmtId="0" fontId="21" fillId="6" borderId="8" xfId="0" applyFont="1" applyFill="1" applyBorder="1" applyAlignment="1">
      <alignment horizontal="left" vertical="center" wrapText="1"/>
    </xf>
    <xf numFmtId="44" fontId="21" fillId="0" borderId="9" xfId="1" applyFont="1" applyFill="1" applyBorder="1" applyAlignment="1" applyProtection="1">
      <alignment vertical="center"/>
      <protection locked="0"/>
    </xf>
    <xf numFmtId="44" fontId="12" fillId="0" borderId="9" xfId="1" applyFont="1" applyFill="1" applyBorder="1" applyAlignment="1" applyProtection="1">
      <alignment vertical="center"/>
      <protection locked="0"/>
    </xf>
    <xf numFmtId="0" fontId="21" fillId="10" borderId="4" xfId="0" applyFont="1" applyFill="1" applyBorder="1" applyAlignment="1">
      <alignment horizontal="center" vertical="center"/>
    </xf>
    <xf numFmtId="44" fontId="9" fillId="6" borderId="19" xfId="1" applyFont="1" applyFill="1" applyBorder="1" applyAlignment="1" applyProtection="1">
      <alignment vertical="center"/>
    </xf>
    <xf numFmtId="44" fontId="9" fillId="4" borderId="19" xfId="1" applyFont="1" applyFill="1" applyBorder="1" applyAlignment="1" applyProtection="1">
      <alignment vertical="center"/>
    </xf>
    <xf numFmtId="0" fontId="0" fillId="0" borderId="12" xfId="0" applyBorder="1" applyAlignment="1" applyProtection="1">
      <alignment vertical="center" wrapText="1"/>
      <protection locked="0"/>
    </xf>
    <xf numFmtId="0" fontId="0" fillId="0" borderId="13" xfId="0" applyBorder="1" applyAlignment="1" applyProtection="1">
      <alignment vertical="center" wrapText="1"/>
      <protection locked="0"/>
    </xf>
    <xf numFmtId="0" fontId="0" fillId="0" borderId="53" xfId="0" applyBorder="1" applyAlignment="1" applyProtection="1">
      <alignment vertical="center" wrapText="1"/>
      <protection locked="0"/>
    </xf>
    <xf numFmtId="44" fontId="8" fillId="0" borderId="13" xfId="1" applyFont="1" applyFill="1" applyBorder="1" applyAlignment="1" applyProtection="1">
      <alignment vertical="center"/>
      <protection locked="0"/>
    </xf>
    <xf numFmtId="44" fontId="8" fillId="0" borderId="4" xfId="1" applyFont="1" applyFill="1" applyBorder="1" applyAlignment="1" applyProtection="1">
      <alignment vertical="center"/>
      <protection locked="0"/>
    </xf>
    <xf numFmtId="44" fontId="8" fillId="14" borderId="9" xfId="1" applyFont="1" applyFill="1" applyBorder="1" applyAlignment="1" applyProtection="1">
      <alignment vertical="center"/>
    </xf>
    <xf numFmtId="0" fontId="0" fillId="0" borderId="39" xfId="0" applyBorder="1" applyAlignment="1" applyProtection="1">
      <alignment vertical="center" wrapText="1"/>
      <protection locked="0"/>
    </xf>
    <xf numFmtId="0" fontId="0" fillId="0" borderId="26" xfId="0" applyBorder="1" applyAlignment="1" applyProtection="1">
      <alignment vertical="center" wrapText="1"/>
      <protection locked="0"/>
    </xf>
    <xf numFmtId="0" fontId="0" fillId="0" borderId="48" xfId="0" applyBorder="1" applyAlignment="1" applyProtection="1">
      <alignment vertical="center" wrapText="1"/>
      <protection locked="0"/>
    </xf>
    <xf numFmtId="44" fontId="8" fillId="0" borderId="16" xfId="1" applyFont="1" applyFill="1" applyBorder="1" applyAlignment="1" applyProtection="1">
      <alignment vertical="center"/>
      <protection locked="0"/>
    </xf>
    <xf numFmtId="44" fontId="8" fillId="14" borderId="17" xfId="1" applyFont="1" applyFill="1" applyBorder="1" applyAlignment="1" applyProtection="1">
      <alignment vertical="center"/>
    </xf>
    <xf numFmtId="0" fontId="15" fillId="4" borderId="42" xfId="6" applyFont="1" applyFill="1" applyBorder="1" applyAlignment="1">
      <alignment vertical="center" wrapText="1"/>
    </xf>
    <xf numFmtId="0" fontId="21" fillId="11" borderId="55" xfId="0" applyFont="1" applyFill="1" applyBorder="1" applyAlignment="1">
      <alignment horizontal="center" vertical="center" wrapText="1"/>
    </xf>
    <xf numFmtId="0" fontId="27" fillId="2" borderId="66" xfId="0" applyFont="1" applyFill="1" applyBorder="1" applyAlignment="1">
      <alignment horizontal="right" vertical="center"/>
    </xf>
    <xf numFmtId="44" fontId="12" fillId="6" borderId="66" xfId="0" applyNumberFormat="1" applyFont="1" applyFill="1" applyBorder="1" applyAlignment="1">
      <alignment horizontal="right" vertical="center"/>
    </xf>
    <xf numFmtId="0" fontId="24" fillId="2" borderId="66" xfId="0" applyFont="1" applyFill="1" applyBorder="1" applyAlignment="1">
      <alignment horizontal="right" vertical="center"/>
    </xf>
    <xf numFmtId="3" fontId="24" fillId="2" borderId="66" xfId="0" applyNumberFormat="1" applyFont="1" applyFill="1" applyBorder="1" applyAlignment="1">
      <alignment horizontal="right" vertical="center"/>
    </xf>
    <xf numFmtId="9" fontId="12" fillId="6" borderId="66" xfId="2" applyFont="1" applyFill="1" applyBorder="1" applyAlignment="1" applyProtection="1">
      <alignment horizontal="right" vertical="center"/>
    </xf>
    <xf numFmtId="44" fontId="12" fillId="4" borderId="66" xfId="0" applyNumberFormat="1" applyFont="1" applyFill="1" applyBorder="1" applyAlignment="1">
      <alignment horizontal="right" vertical="center"/>
    </xf>
    <xf numFmtId="44" fontId="24" fillId="4" borderId="66" xfId="0" applyNumberFormat="1" applyFont="1" applyFill="1" applyBorder="1" applyAlignment="1">
      <alignment horizontal="right" vertical="center"/>
    </xf>
    <xf numFmtId="0" fontId="24" fillId="10" borderId="66" xfId="0" applyFont="1" applyFill="1" applyBorder="1" applyAlignment="1">
      <alignment horizontal="right" vertical="center"/>
    </xf>
    <xf numFmtId="44" fontId="24" fillId="4" borderId="66" xfId="1" applyFont="1" applyFill="1" applyBorder="1" applyAlignment="1" applyProtection="1">
      <alignment horizontal="right" vertical="center"/>
    </xf>
    <xf numFmtId="0" fontId="25" fillId="2" borderId="66" xfId="0" applyFont="1" applyFill="1" applyBorder="1" applyAlignment="1">
      <alignment horizontal="right" vertical="center"/>
    </xf>
    <xf numFmtId="44" fontId="0" fillId="6" borderId="66" xfId="0" applyNumberFormat="1" applyFill="1" applyBorder="1" applyAlignment="1">
      <alignment horizontal="right" vertical="center"/>
    </xf>
    <xf numFmtId="44" fontId="24" fillId="4" borderId="46" xfId="0" applyNumberFormat="1" applyFont="1" applyFill="1" applyBorder="1" applyAlignment="1">
      <alignment horizontal="right" vertical="center"/>
    </xf>
    <xf numFmtId="44" fontId="24" fillId="2" borderId="46" xfId="0" applyNumberFormat="1" applyFont="1" applyFill="1" applyBorder="1" applyAlignment="1">
      <alignment horizontal="right" vertical="center"/>
    </xf>
    <xf numFmtId="44" fontId="24" fillId="10" borderId="46" xfId="0" applyNumberFormat="1" applyFont="1" applyFill="1" applyBorder="1" applyAlignment="1">
      <alignment horizontal="right" vertical="center"/>
    </xf>
    <xf numFmtId="0" fontId="0" fillId="6" borderId="66" xfId="0" applyFill="1" applyBorder="1" applyAlignment="1">
      <alignment horizontal="right" vertical="center"/>
    </xf>
    <xf numFmtId="44" fontId="20" fillId="8" borderId="3" xfId="1" applyFont="1" applyFill="1" applyBorder="1" applyAlignment="1" applyProtection="1">
      <alignment horizontal="right" vertical="center"/>
    </xf>
    <xf numFmtId="0" fontId="20" fillId="3" borderId="3" xfId="0" applyFont="1" applyFill="1" applyBorder="1" applyAlignment="1">
      <alignment horizontal="right" vertical="center"/>
    </xf>
    <xf numFmtId="0" fontId="23" fillId="11" borderId="43" xfId="0" applyFont="1" applyFill="1" applyBorder="1" applyAlignment="1">
      <alignment horizontal="right" vertical="center"/>
    </xf>
    <xf numFmtId="0" fontId="25" fillId="2" borderId="3" xfId="0" applyFont="1" applyFill="1" applyBorder="1" applyAlignment="1">
      <alignment horizontal="right" vertical="center"/>
    </xf>
    <xf numFmtId="44" fontId="21" fillId="5" borderId="66" xfId="1" applyFont="1" applyFill="1" applyBorder="1" applyAlignment="1" applyProtection="1">
      <alignment horizontal="right" vertical="center"/>
    </xf>
    <xf numFmtId="44" fontId="16" fillId="15" borderId="3" xfId="1" applyFont="1" applyFill="1" applyBorder="1" applyAlignment="1" applyProtection="1">
      <alignment horizontal="right" vertical="center"/>
    </xf>
    <xf numFmtId="0" fontId="12" fillId="11" borderId="6" xfId="0" applyFont="1" applyFill="1" applyBorder="1" applyAlignment="1">
      <alignment horizontal="center" vertical="center"/>
    </xf>
    <xf numFmtId="0" fontId="27" fillId="2" borderId="4" xfId="0" applyFont="1" applyFill="1" applyBorder="1" applyAlignment="1">
      <alignment horizontal="center" vertical="center"/>
    </xf>
    <xf numFmtId="0" fontId="12" fillId="2" borderId="4" xfId="0" applyFont="1" applyFill="1" applyBorder="1" applyAlignment="1">
      <alignment horizontal="center" vertical="center"/>
    </xf>
    <xf numFmtId="0" fontId="24" fillId="10" borderId="4" xfId="0" applyFont="1" applyFill="1" applyBorder="1" applyAlignment="1">
      <alignment horizontal="center" vertical="center"/>
    </xf>
    <xf numFmtId="0" fontId="25" fillId="2" borderId="4" xfId="0" applyFont="1" applyFill="1" applyBorder="1" applyAlignment="1">
      <alignment horizontal="center" vertical="center"/>
    </xf>
    <xf numFmtId="0" fontId="24" fillId="2" borderId="16" xfId="0" applyFont="1" applyFill="1" applyBorder="1" applyAlignment="1">
      <alignment horizontal="center" vertical="center"/>
    </xf>
    <xf numFmtId="0" fontId="24" fillId="10" borderId="16" xfId="0" applyFont="1" applyFill="1" applyBorder="1" applyAlignment="1">
      <alignment horizontal="center" vertical="center"/>
    </xf>
    <xf numFmtId="0" fontId="0" fillId="6" borderId="16" xfId="0" applyFill="1" applyBorder="1" applyAlignment="1">
      <alignment horizontal="center" vertical="center"/>
    </xf>
    <xf numFmtId="0" fontId="23" fillId="11" borderId="26" xfId="0" applyFont="1" applyFill="1" applyBorder="1" applyAlignment="1">
      <alignment horizontal="center" vertical="center"/>
    </xf>
    <xf numFmtId="0" fontId="25" fillId="2" borderId="65" xfId="0" applyFont="1" applyFill="1" applyBorder="1" applyAlignment="1">
      <alignment horizontal="center" vertical="center"/>
    </xf>
    <xf numFmtId="0" fontId="13" fillId="15" borderId="19" xfId="0" applyFont="1" applyFill="1" applyBorder="1" applyAlignment="1">
      <alignment horizontal="center" vertical="center"/>
    </xf>
    <xf numFmtId="0" fontId="43" fillId="0" borderId="0" xfId="3" applyFont="1" applyAlignment="1" applyProtection="1">
      <alignment vertical="center"/>
      <protection locked="0"/>
    </xf>
    <xf numFmtId="0" fontId="24" fillId="2" borderId="18" xfId="0" applyFont="1" applyFill="1" applyBorder="1" applyAlignment="1">
      <alignment horizontal="left" vertical="center" wrapText="1"/>
    </xf>
    <xf numFmtId="0" fontId="28" fillId="7" borderId="1" xfId="3" applyFont="1" applyFill="1" applyBorder="1" applyAlignment="1">
      <alignment horizontal="center" vertical="center" wrapText="1"/>
    </xf>
    <xf numFmtId="0" fontId="9" fillId="0" borderId="0" xfId="0" applyFont="1"/>
    <xf numFmtId="0" fontId="12" fillId="6" borderId="8" xfId="0" applyFont="1" applyFill="1" applyBorder="1" applyAlignment="1">
      <alignment vertical="center" wrapText="1"/>
    </xf>
    <xf numFmtId="44" fontId="0" fillId="0" borderId="0" xfId="0" applyNumberFormat="1" applyAlignment="1" applyProtection="1">
      <alignment vertical="center"/>
      <protection locked="0"/>
    </xf>
    <xf numFmtId="0" fontId="0" fillId="4" borderId="21" xfId="0" applyFill="1" applyBorder="1" applyAlignment="1">
      <alignment horizontal="left" vertical="center" wrapText="1"/>
    </xf>
    <xf numFmtId="0" fontId="0" fillId="4" borderId="4" xfId="0" applyFill="1" applyBorder="1" applyAlignment="1">
      <alignment horizontal="center" vertical="center"/>
    </xf>
    <xf numFmtId="44" fontId="0" fillId="4" borderId="66" xfId="0" applyNumberFormat="1" applyFill="1" applyBorder="1" applyAlignment="1">
      <alignment horizontal="right" vertical="center"/>
    </xf>
    <xf numFmtId="0" fontId="29" fillId="0" borderId="0" xfId="0" applyFont="1"/>
    <xf numFmtId="0" fontId="9" fillId="6" borderId="12" xfId="0" applyFont="1" applyFill="1" applyBorder="1" applyAlignment="1">
      <alignment horizontal="center" vertical="center" wrapText="1"/>
    </xf>
    <xf numFmtId="0" fontId="0" fillId="6" borderId="8" xfId="0" applyFill="1" applyBorder="1" applyAlignment="1">
      <alignment horizontal="center" vertical="center" wrapText="1"/>
    </xf>
    <xf numFmtId="0" fontId="0" fillId="0" borderId="8" xfId="0" applyBorder="1" applyAlignment="1">
      <alignment horizontal="center" vertical="center"/>
    </xf>
    <xf numFmtId="0" fontId="0" fillId="4" borderId="8" xfId="0" applyFill="1" applyBorder="1" applyAlignment="1">
      <alignment horizontal="center" vertical="center"/>
    </xf>
    <xf numFmtId="0" fontId="9" fillId="10" borderId="8" xfId="0" applyFont="1" applyFill="1" applyBorder="1" applyAlignment="1">
      <alignment horizontal="center" vertical="center"/>
    </xf>
    <xf numFmtId="0" fontId="21" fillId="10" borderId="37" xfId="0" applyFont="1" applyFill="1" applyBorder="1" applyAlignment="1">
      <alignment horizontal="center" vertical="center"/>
    </xf>
    <xf numFmtId="0" fontId="0" fillId="8" borderId="18" xfId="0" applyFill="1" applyBorder="1" applyAlignment="1">
      <alignment horizontal="center" vertical="center"/>
    </xf>
    <xf numFmtId="0" fontId="12" fillId="6" borderId="8" xfId="0" applyFont="1" applyFill="1" applyBorder="1" applyAlignment="1">
      <alignment horizontal="center" vertical="center" wrapText="1"/>
    </xf>
    <xf numFmtId="0" fontId="12" fillId="0" borderId="8" xfId="0" applyFont="1" applyBorder="1" applyAlignment="1">
      <alignment horizontal="center" vertical="center"/>
    </xf>
    <xf numFmtId="0" fontId="0" fillId="8" borderId="65" xfId="0" applyFill="1" applyBorder="1" applyAlignment="1">
      <alignment vertical="center"/>
    </xf>
    <xf numFmtId="0" fontId="9" fillId="6" borderId="27" xfId="0" applyFont="1" applyFill="1" applyBorder="1" applyAlignment="1">
      <alignment vertical="center" wrapText="1"/>
    </xf>
    <xf numFmtId="0" fontId="0" fillId="6" borderId="22" xfId="0" applyFill="1" applyBorder="1" applyAlignment="1">
      <alignment vertical="center" wrapText="1"/>
    </xf>
    <xf numFmtId="0" fontId="0" fillId="4" borderId="22" xfId="0" applyFill="1" applyBorder="1" applyAlignment="1">
      <alignment vertical="center"/>
    </xf>
    <xf numFmtId="0" fontId="9" fillId="10" borderId="22" xfId="0" applyFont="1" applyFill="1" applyBorder="1" applyAlignment="1">
      <alignment vertical="center"/>
    </xf>
    <xf numFmtId="0" fontId="12" fillId="6" borderId="22" xfId="0" applyFont="1" applyFill="1" applyBorder="1" applyAlignment="1">
      <alignment vertical="center" wrapText="1"/>
    </xf>
    <xf numFmtId="0" fontId="21" fillId="10" borderId="42" xfId="0" applyFont="1" applyFill="1" applyBorder="1" applyAlignment="1">
      <alignment vertical="center"/>
    </xf>
    <xf numFmtId="0" fontId="9" fillId="6" borderId="8" xfId="0" applyFont="1" applyFill="1" applyBorder="1" applyAlignment="1">
      <alignment horizontal="center" vertical="center" wrapText="1"/>
    </xf>
    <xf numFmtId="0" fontId="12" fillId="0" borderId="4" xfId="0" applyFont="1" applyBorder="1" applyAlignment="1">
      <alignment vertical="center"/>
    </xf>
    <xf numFmtId="0" fontId="21" fillId="6" borderId="8" xfId="0" applyFont="1" applyFill="1" applyBorder="1" applyAlignment="1">
      <alignment horizontal="center" vertical="center" wrapText="1"/>
    </xf>
    <xf numFmtId="0" fontId="0" fillId="0" borderId="8" xfId="0" applyBorder="1" applyAlignment="1">
      <alignment horizontal="center" vertical="center" wrapText="1"/>
    </xf>
    <xf numFmtId="3" fontId="0" fillId="0" borderId="13" xfId="0" applyNumberFormat="1" applyBorder="1" applyAlignment="1" applyProtection="1">
      <alignment vertical="center" wrapText="1"/>
      <protection locked="0"/>
    </xf>
    <xf numFmtId="3" fontId="0" fillId="0" borderId="53" xfId="0" applyNumberFormat="1" applyBorder="1" applyAlignment="1" applyProtection="1">
      <alignment vertical="center" wrapText="1"/>
      <protection locked="0"/>
    </xf>
    <xf numFmtId="3" fontId="12" fillId="0" borderId="66" xfId="0" applyNumberFormat="1" applyFont="1" applyBorder="1" applyAlignment="1" applyProtection="1">
      <alignment horizontal="right" vertical="center"/>
      <protection locked="0"/>
    </xf>
    <xf numFmtId="9" fontId="12" fillId="0" borderId="66" xfId="2" applyFont="1" applyFill="1" applyBorder="1" applyAlignment="1" applyProtection="1">
      <alignment horizontal="right" vertical="center"/>
      <protection locked="0"/>
    </xf>
    <xf numFmtId="44" fontId="12" fillId="0" borderId="66" xfId="0" applyNumberFormat="1" applyFont="1" applyBorder="1" applyAlignment="1" applyProtection="1">
      <alignment horizontal="right" vertical="center"/>
      <protection locked="0"/>
    </xf>
    <xf numFmtId="0" fontId="15" fillId="0" borderId="32" xfId="3" applyFont="1" applyBorder="1" applyAlignment="1">
      <alignment vertical="center" wrapText="1"/>
    </xf>
    <xf numFmtId="0" fontId="14" fillId="0" borderId="32" xfId="3" applyBorder="1" applyAlignment="1">
      <alignment horizontal="center" vertical="center" wrapText="1"/>
    </xf>
    <xf numFmtId="0" fontId="14" fillId="0" borderId="0" xfId="3" applyAlignment="1">
      <alignment vertical="center" wrapText="1"/>
    </xf>
    <xf numFmtId="0" fontId="7" fillId="0" borderId="35" xfId="3" applyFont="1" applyBorder="1" applyAlignment="1" applyProtection="1">
      <alignment vertical="center"/>
      <protection locked="0"/>
    </xf>
    <xf numFmtId="0" fontId="4" fillId="0" borderId="0" xfId="3" applyFont="1" applyAlignment="1" applyProtection="1">
      <alignment horizontal="center" vertical="center" wrapText="1"/>
      <protection locked="0"/>
    </xf>
    <xf numFmtId="0" fontId="7" fillId="0" borderId="0" xfId="3" applyFont="1" applyAlignment="1" applyProtection="1">
      <alignment vertical="center"/>
      <protection locked="0"/>
    </xf>
    <xf numFmtId="0" fontId="7" fillId="0" borderId="0" xfId="3" applyFont="1" applyAlignment="1" applyProtection="1">
      <alignment horizontal="center" vertical="center" wrapText="1"/>
      <protection locked="0"/>
    </xf>
    <xf numFmtId="17" fontId="15" fillId="8" borderId="25" xfId="3" applyNumberFormat="1" applyFont="1" applyFill="1" applyBorder="1" applyAlignment="1">
      <alignment horizontal="center" vertical="center" wrapText="1"/>
    </xf>
    <xf numFmtId="0" fontId="15" fillId="8" borderId="33" xfId="3" applyFont="1" applyFill="1" applyBorder="1" applyAlignment="1">
      <alignment horizontal="center" vertical="center" wrapText="1"/>
    </xf>
    <xf numFmtId="0" fontId="15" fillId="8" borderId="27" xfId="3" applyFont="1" applyFill="1" applyBorder="1" applyAlignment="1">
      <alignment horizontal="center" vertical="center" wrapText="1"/>
    </xf>
    <xf numFmtId="0" fontId="15" fillId="4" borderId="5" xfId="6" applyFont="1" applyFill="1" applyBorder="1" applyAlignment="1">
      <alignment horizontal="right" vertical="center" wrapText="1" indent="1"/>
    </xf>
    <xf numFmtId="17" fontId="18" fillId="4" borderId="34" xfId="6" applyNumberFormat="1" applyFont="1" applyFill="1" applyBorder="1" applyAlignment="1">
      <alignment vertical="center" wrapText="1"/>
    </xf>
    <xf numFmtId="17" fontId="18" fillId="4" borderId="0" xfId="6" applyNumberFormat="1" applyFont="1" applyFill="1" applyAlignment="1">
      <alignment horizontal="left" vertical="center" wrapText="1"/>
    </xf>
    <xf numFmtId="17" fontId="18" fillId="4" borderId="43" xfId="6" applyNumberFormat="1" applyFont="1" applyFill="1" applyBorder="1" applyAlignment="1">
      <alignment horizontal="left" vertical="center" wrapText="1"/>
    </xf>
    <xf numFmtId="44" fontId="0" fillId="4" borderId="44" xfId="1" applyFont="1" applyFill="1" applyBorder="1" applyAlignment="1" applyProtection="1">
      <alignment vertical="center" wrapText="1"/>
    </xf>
    <xf numFmtId="44" fontId="0" fillId="4" borderId="17" xfId="1" applyFont="1" applyFill="1" applyBorder="1" applyAlignment="1" applyProtection="1">
      <alignment vertical="center" wrapText="1"/>
    </xf>
    <xf numFmtId="17" fontId="18" fillId="4" borderId="25" xfId="6" applyNumberFormat="1" applyFont="1" applyFill="1" applyBorder="1" applyAlignment="1">
      <alignment vertical="center" wrapText="1"/>
    </xf>
    <xf numFmtId="17" fontId="18" fillId="4" borderId="35" xfId="6" applyNumberFormat="1" applyFont="1" applyFill="1" applyBorder="1" applyAlignment="1">
      <alignment horizontal="left" vertical="center" wrapText="1"/>
    </xf>
    <xf numFmtId="17" fontId="18" fillId="4" borderId="41" xfId="6" applyNumberFormat="1" applyFont="1" applyFill="1" applyBorder="1" applyAlignment="1">
      <alignment horizontal="left" vertical="center" wrapText="1"/>
    </xf>
    <xf numFmtId="0" fontId="15" fillId="8" borderId="5" xfId="6" applyFont="1" applyFill="1" applyBorder="1" applyAlignment="1">
      <alignment horizontal="right" vertical="center" wrapText="1" indent="1"/>
    </xf>
    <xf numFmtId="0" fontId="28" fillId="8" borderId="24" xfId="6" applyFont="1" applyFill="1" applyBorder="1" applyAlignment="1">
      <alignment horizontal="left" vertical="center" wrapText="1"/>
    </xf>
    <xf numFmtId="17" fontId="18" fillId="8" borderId="25" xfId="6" applyNumberFormat="1" applyFont="1" applyFill="1" applyBorder="1" applyAlignment="1">
      <alignment vertical="center" wrapText="1"/>
    </xf>
    <xf numFmtId="17" fontId="18" fillId="8" borderId="35" xfId="6" applyNumberFormat="1" applyFont="1" applyFill="1" applyBorder="1" applyAlignment="1">
      <alignment horizontal="left" vertical="center" wrapText="1"/>
    </xf>
    <xf numFmtId="17" fontId="18" fillId="8" borderId="41" xfId="6" applyNumberFormat="1" applyFont="1" applyFill="1" applyBorder="1" applyAlignment="1">
      <alignment horizontal="left" vertical="center" wrapText="1"/>
    </xf>
    <xf numFmtId="0" fontId="15" fillId="8" borderId="22" xfId="6" applyFont="1" applyFill="1" applyBorder="1" applyAlignment="1">
      <alignment vertical="center" wrapText="1"/>
    </xf>
    <xf numFmtId="44" fontId="0" fillId="8" borderId="22" xfId="1" applyFont="1" applyFill="1" applyBorder="1" applyAlignment="1" applyProtection="1">
      <alignment vertical="center" wrapText="1"/>
    </xf>
    <xf numFmtId="0" fontId="15" fillId="8" borderId="42" xfId="6" applyFont="1" applyFill="1" applyBorder="1" applyAlignment="1">
      <alignment vertical="center" wrapText="1"/>
    </xf>
    <xf numFmtId="44" fontId="0" fillId="8" borderId="42" xfId="1" applyFont="1" applyFill="1" applyBorder="1" applyAlignment="1" applyProtection="1">
      <alignment vertical="center" wrapText="1"/>
    </xf>
    <xf numFmtId="44" fontId="0" fillId="8" borderId="11" xfId="1" applyFont="1" applyFill="1" applyBorder="1" applyAlignment="1" applyProtection="1">
      <alignment vertical="center" wrapText="1"/>
    </xf>
    <xf numFmtId="0" fontId="16" fillId="0" borderId="0" xfId="0" applyFont="1" applyProtection="1">
      <protection locked="0"/>
    </xf>
    <xf numFmtId="44" fontId="9" fillId="0" borderId="14" xfId="1" applyFont="1" applyBorder="1" applyAlignment="1" applyProtection="1">
      <alignment vertical="center"/>
      <protection locked="0"/>
    </xf>
    <xf numFmtId="0" fontId="0" fillId="0" borderId="9" xfId="0" applyBorder="1" applyAlignment="1" applyProtection="1">
      <alignment vertical="center"/>
      <protection locked="0"/>
    </xf>
    <xf numFmtId="44" fontId="9" fillId="0" borderId="9" xfId="1" applyFont="1" applyBorder="1" applyAlignment="1" applyProtection="1">
      <alignment vertical="center"/>
      <protection locked="0"/>
    </xf>
    <xf numFmtId="0" fontId="12" fillId="0" borderId="9" xfId="0" applyFont="1" applyBorder="1" applyAlignment="1" applyProtection="1">
      <alignment vertical="center"/>
      <protection locked="0"/>
    </xf>
    <xf numFmtId="44" fontId="0" fillId="4" borderId="9" xfId="1" applyFont="1" applyFill="1" applyBorder="1" applyAlignment="1" applyProtection="1">
      <alignment vertical="center"/>
    </xf>
    <xf numFmtId="44" fontId="0" fillId="0" borderId="4" xfId="1" applyFont="1" applyFill="1" applyBorder="1" applyAlignment="1" applyProtection="1">
      <alignment vertical="center"/>
      <protection locked="0"/>
    </xf>
    <xf numFmtId="44" fontId="0" fillId="0" borderId="13" xfId="1" applyFont="1" applyFill="1" applyBorder="1" applyAlignment="1" applyProtection="1">
      <alignment vertical="center"/>
      <protection locked="0"/>
    </xf>
    <xf numFmtId="0" fontId="12" fillId="4" borderId="8" xfId="0" applyFont="1" applyFill="1" applyBorder="1" applyAlignment="1">
      <alignment horizontal="right" vertical="center"/>
    </xf>
    <xf numFmtId="165" fontId="10" fillId="0" borderId="0" xfId="0" applyNumberFormat="1" applyFont="1" applyAlignment="1" applyProtection="1">
      <alignment vertical="center"/>
      <protection locked="0"/>
    </xf>
    <xf numFmtId="165" fontId="45" fillId="0" borderId="0" xfId="0" applyNumberFormat="1" applyFont="1" applyAlignment="1" applyProtection="1">
      <alignment vertical="center"/>
      <protection locked="0"/>
    </xf>
    <xf numFmtId="0" fontId="0" fillId="0" borderId="0" xfId="0" applyAlignment="1" applyProtection="1">
      <alignment vertical="center" wrapText="1"/>
      <protection locked="0"/>
    </xf>
    <xf numFmtId="0" fontId="14" fillId="0" borderId="0" xfId="3" applyAlignment="1">
      <alignment horizontal="center" vertical="center" wrapText="1"/>
    </xf>
    <xf numFmtId="0" fontId="28" fillId="8" borderId="25" xfId="6" applyFont="1" applyFill="1" applyBorder="1" applyAlignment="1">
      <alignment horizontal="left" vertical="center" wrapText="1"/>
    </xf>
    <xf numFmtId="0" fontId="15" fillId="0" borderId="0" xfId="3" applyFont="1" applyAlignment="1">
      <alignment vertical="center" wrapText="1"/>
    </xf>
    <xf numFmtId="0" fontId="47" fillId="0" borderId="0" xfId="0" applyFont="1" applyAlignment="1" applyProtection="1">
      <alignment wrapText="1"/>
      <protection locked="0"/>
    </xf>
    <xf numFmtId="0" fontId="10" fillId="0" borderId="0" xfId="0" applyFont="1" applyAlignment="1" applyProtection="1">
      <alignment horizontal="right"/>
      <protection locked="0"/>
    </xf>
    <xf numFmtId="0" fontId="11" fillId="0" borderId="0" xfId="0" applyFont="1" applyAlignment="1" applyProtection="1">
      <alignment vertical="center"/>
      <protection locked="0"/>
    </xf>
    <xf numFmtId="0" fontId="15" fillId="4" borderId="27" xfId="6" applyFont="1" applyFill="1" applyBorder="1" applyAlignment="1">
      <alignment vertical="center" wrapText="1"/>
    </xf>
    <xf numFmtId="0" fontId="15" fillId="5" borderId="24" xfId="6" applyFont="1" applyFill="1" applyBorder="1" applyAlignment="1">
      <alignment vertical="center" wrapText="1"/>
    </xf>
    <xf numFmtId="0" fontId="15" fillId="5" borderId="22" xfId="6" applyFont="1" applyFill="1" applyBorder="1" applyAlignment="1">
      <alignment vertical="center" wrapText="1"/>
    </xf>
    <xf numFmtId="0" fontId="15" fillId="5" borderId="42" xfId="6" applyFont="1" applyFill="1" applyBorder="1" applyAlignment="1">
      <alignment vertical="center" wrapText="1"/>
    </xf>
    <xf numFmtId="44" fontId="0" fillId="11" borderId="38" xfId="0" applyNumberFormat="1" applyFill="1" applyBorder="1" applyAlignment="1">
      <alignment vertical="center"/>
    </xf>
    <xf numFmtId="44" fontId="0" fillId="11" borderId="60" xfId="0" applyNumberFormat="1" applyFill="1" applyBorder="1" applyAlignment="1">
      <alignment vertical="center"/>
    </xf>
    <xf numFmtId="44" fontId="0" fillId="11" borderId="61" xfId="0" applyNumberFormat="1" applyFill="1" applyBorder="1" applyAlignment="1">
      <alignment vertical="center"/>
    </xf>
    <xf numFmtId="0" fontId="14" fillId="0" borderId="32" xfId="3" applyBorder="1" applyAlignment="1" applyProtection="1">
      <alignment horizontal="center" vertical="center" wrapText="1"/>
      <protection locked="0"/>
    </xf>
    <xf numFmtId="0" fontId="15" fillId="0" borderId="32" xfId="3" applyFont="1" applyBorder="1" applyAlignment="1" applyProtection="1">
      <alignment vertical="center" wrapText="1"/>
      <protection locked="0"/>
    </xf>
    <xf numFmtId="0" fontId="0" fillId="0" borderId="22" xfId="0" applyBorder="1" applyAlignment="1" applyProtection="1">
      <alignment horizontal="right" vertical="center"/>
      <protection locked="0"/>
    </xf>
    <xf numFmtId="0" fontId="12" fillId="0" borderId="22" xfId="0" applyFont="1" applyBorder="1" applyAlignment="1" applyProtection="1">
      <alignment horizontal="right" vertical="center"/>
      <protection locked="0"/>
    </xf>
    <xf numFmtId="0" fontId="0" fillId="0" borderId="4" xfId="0" applyBorder="1" applyAlignment="1" applyProtection="1">
      <alignment vertical="center"/>
      <protection locked="0"/>
    </xf>
    <xf numFmtId="0" fontId="12" fillId="0" borderId="4" xfId="0" applyFont="1" applyBorder="1" applyAlignment="1" applyProtection="1">
      <alignment horizontal="center" vertical="center"/>
      <protection locked="0"/>
    </xf>
    <xf numFmtId="0" fontId="0" fillId="0" borderId="8" xfId="0" applyBorder="1" applyAlignment="1" applyProtection="1">
      <alignment horizontal="right" vertical="center"/>
      <protection locked="0"/>
    </xf>
    <xf numFmtId="0" fontId="12" fillId="0" borderId="8" xfId="0" applyFont="1" applyBorder="1" applyAlignment="1" applyProtection="1">
      <alignment horizontal="right" vertical="center"/>
      <protection locked="0"/>
    </xf>
    <xf numFmtId="0" fontId="0" fillId="0" borderId="8" xfId="0" applyBorder="1" applyAlignment="1" applyProtection="1">
      <alignment horizontal="right" vertical="center" wrapText="1"/>
      <protection locked="0"/>
    </xf>
    <xf numFmtId="0" fontId="26" fillId="0" borderId="0" xfId="0" applyFont="1" applyProtection="1">
      <protection locked="0"/>
    </xf>
    <xf numFmtId="0" fontId="28" fillId="7" borderId="30" xfId="3" applyFont="1" applyFill="1" applyBorder="1" applyAlignment="1">
      <alignment horizontal="left" vertical="center" wrapText="1"/>
    </xf>
    <xf numFmtId="44" fontId="0" fillId="6" borderId="4" xfId="1" applyFont="1" applyFill="1" applyBorder="1" applyAlignment="1" applyProtection="1">
      <alignment vertical="center" wrapText="1"/>
    </xf>
    <xf numFmtId="0" fontId="9" fillId="8" borderId="1" xfId="0" applyFont="1" applyFill="1" applyBorder="1" applyAlignment="1">
      <alignment vertical="center"/>
    </xf>
    <xf numFmtId="0" fontId="0" fillId="8" borderId="2" xfId="0" applyFill="1" applyBorder="1" applyAlignment="1">
      <alignment vertical="center"/>
    </xf>
    <xf numFmtId="0" fontId="12" fillId="0" borderId="35" xfId="0" applyFont="1" applyBorder="1" applyAlignment="1" applyProtection="1">
      <alignment horizontal="left" vertical="center" wrapText="1"/>
      <protection locked="0"/>
    </xf>
    <xf numFmtId="0" fontId="12" fillId="0" borderId="0" xfId="0" applyFont="1" applyAlignment="1">
      <alignment vertical="center"/>
    </xf>
    <xf numFmtId="0" fontId="9" fillId="6" borderId="6"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14" borderId="7" xfId="0" applyFont="1" applyFill="1" applyBorder="1" applyAlignment="1">
      <alignment horizontal="center" vertical="center" wrapText="1"/>
    </xf>
    <xf numFmtId="17" fontId="15" fillId="6" borderId="10" xfId="3" applyNumberFormat="1" applyFont="1" applyFill="1" applyBorder="1" applyAlignment="1">
      <alignment horizontal="center" vertical="center" wrapText="1"/>
    </xf>
    <xf numFmtId="17" fontId="15" fillId="4" borderId="10" xfId="3" applyNumberFormat="1" applyFont="1" applyFill="1" applyBorder="1" applyAlignment="1">
      <alignment horizontal="center" vertical="center" wrapText="1"/>
    </xf>
    <xf numFmtId="0" fontId="15" fillId="14" borderId="11" xfId="3" applyFont="1" applyFill="1" applyBorder="1" applyAlignment="1">
      <alignment horizontal="center" vertical="center" wrapText="1"/>
    </xf>
    <xf numFmtId="44" fontId="0" fillId="14" borderId="14" xfId="0" applyNumberFormat="1" applyFill="1" applyBorder="1" applyAlignment="1">
      <alignment vertical="center"/>
    </xf>
    <xf numFmtId="44" fontId="0" fillId="14" borderId="9" xfId="0" applyNumberFormat="1" applyFill="1" applyBorder="1" applyAlignment="1">
      <alignment vertical="center"/>
    </xf>
    <xf numFmtId="44" fontId="0" fillId="14" borderId="63" xfId="0" applyNumberFormat="1" applyFill="1" applyBorder="1" applyAlignment="1">
      <alignment vertical="center"/>
    </xf>
    <xf numFmtId="44" fontId="0" fillId="14" borderId="62" xfId="0" applyNumberFormat="1" applyFill="1" applyBorder="1" applyAlignment="1">
      <alignment vertical="center"/>
    </xf>
    <xf numFmtId="0" fontId="0" fillId="0" borderId="35" xfId="0" applyBorder="1" applyProtection="1">
      <protection locked="0"/>
    </xf>
    <xf numFmtId="44" fontId="0" fillId="6" borderId="13" xfId="1" applyFont="1" applyFill="1" applyBorder="1" applyAlignment="1" applyProtection="1">
      <alignment vertical="center" wrapText="1"/>
    </xf>
    <xf numFmtId="44" fontId="9" fillId="11" borderId="20" xfId="1" applyFont="1" applyFill="1" applyBorder="1" applyAlignment="1" applyProtection="1">
      <alignment horizontal="right" vertical="center"/>
    </xf>
    <xf numFmtId="44" fontId="9" fillId="11" borderId="20" xfId="1" applyFont="1" applyFill="1" applyBorder="1" applyAlignment="1" applyProtection="1">
      <alignment vertical="center"/>
    </xf>
    <xf numFmtId="0" fontId="21" fillId="8" borderId="13" xfId="0" applyFont="1" applyFill="1" applyBorder="1" applyAlignment="1">
      <alignment horizontal="center" vertical="center" wrapText="1"/>
    </xf>
    <xf numFmtId="0" fontId="21" fillId="8" borderId="27" xfId="0" applyFont="1" applyFill="1" applyBorder="1" applyAlignment="1">
      <alignment horizontal="center" vertical="center" wrapText="1"/>
    </xf>
    <xf numFmtId="44" fontId="0" fillId="14" borderId="66" xfId="0" applyNumberFormat="1" applyFill="1" applyBorder="1" applyAlignment="1">
      <alignment horizontal="right" vertical="center"/>
    </xf>
    <xf numFmtId="0" fontId="9" fillId="8" borderId="18" xfId="0" applyFont="1" applyFill="1" applyBorder="1" applyAlignment="1">
      <alignment vertical="center"/>
    </xf>
    <xf numFmtId="3" fontId="9" fillId="8" borderId="19" xfId="0" applyNumberFormat="1" applyFont="1" applyFill="1" applyBorder="1" applyAlignment="1">
      <alignment vertical="center"/>
    </xf>
    <xf numFmtId="166" fontId="12" fillId="6" borderId="66" xfId="2" applyNumberFormat="1" applyFont="1" applyFill="1" applyBorder="1" applyAlignment="1" applyProtection="1">
      <alignment horizontal="right" vertical="center"/>
    </xf>
    <xf numFmtId="9" fontId="12" fillId="2" borderId="66" xfId="2" applyFont="1" applyFill="1" applyBorder="1" applyAlignment="1" applyProtection="1">
      <alignment horizontal="right" vertical="center"/>
      <protection locked="0"/>
    </xf>
    <xf numFmtId="0" fontId="19" fillId="2" borderId="1" xfId="3" applyFont="1" applyFill="1" applyBorder="1" applyAlignment="1">
      <alignment horizontal="center" vertical="center" wrapText="1"/>
    </xf>
    <xf numFmtId="0" fontId="19" fillId="2" borderId="2" xfId="3" applyFont="1" applyFill="1" applyBorder="1" applyAlignment="1">
      <alignment horizontal="center" vertical="center" wrapText="1"/>
    </xf>
    <xf numFmtId="0" fontId="19" fillId="2" borderId="3" xfId="3" applyFont="1" applyFill="1" applyBorder="1" applyAlignment="1">
      <alignment horizontal="center" vertical="center" wrapText="1"/>
    </xf>
    <xf numFmtId="0" fontId="2" fillId="0" borderId="2" xfId="3" applyFont="1" applyBorder="1" applyAlignment="1" applyProtection="1">
      <alignment horizontal="left" vertical="center" wrapText="1"/>
      <protection locked="0"/>
    </xf>
    <xf numFmtId="0" fontId="14" fillId="0" borderId="2" xfId="3" applyBorder="1" applyAlignment="1" applyProtection="1">
      <alignment horizontal="left" vertical="center" wrapText="1"/>
      <protection locked="0"/>
    </xf>
    <xf numFmtId="0" fontId="14" fillId="0" borderId="3" xfId="3"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0" borderId="0" xfId="0" applyAlignment="1" applyProtection="1">
      <alignment horizontal="center" wrapText="1"/>
      <protection locked="0"/>
    </xf>
    <xf numFmtId="0" fontId="3" fillId="0" borderId="0" xfId="3" applyFont="1" applyAlignment="1">
      <alignment horizontal="left" vertical="center" wrapText="1"/>
    </xf>
    <xf numFmtId="0" fontId="15" fillId="5" borderId="56" xfId="6" applyFont="1" applyFill="1" applyBorder="1" applyAlignment="1">
      <alignment horizontal="left" vertical="center" wrapText="1"/>
    </xf>
    <xf numFmtId="0" fontId="15" fillId="5" borderId="39" xfId="6" applyFont="1" applyFill="1" applyBorder="1" applyAlignment="1">
      <alignment horizontal="left" vertical="center" wrapText="1"/>
    </xf>
    <xf numFmtId="0" fontId="15" fillId="5" borderId="40" xfId="6" applyFont="1" applyFill="1" applyBorder="1" applyAlignment="1">
      <alignment horizontal="left" vertical="center" wrapText="1"/>
    </xf>
    <xf numFmtId="0" fontId="15" fillId="4" borderId="39" xfId="6" applyFont="1" applyFill="1" applyBorder="1" applyAlignment="1">
      <alignment horizontal="left" vertical="center" wrapText="1"/>
    </xf>
    <xf numFmtId="0" fontId="15" fillId="4" borderId="40" xfId="6" applyFont="1" applyFill="1" applyBorder="1" applyAlignment="1">
      <alignment horizontal="left" vertical="center" wrapText="1"/>
    </xf>
    <xf numFmtId="0" fontId="15" fillId="8" borderId="23" xfId="3" applyFont="1" applyFill="1" applyBorder="1" applyAlignment="1">
      <alignment horizontal="center" vertical="center" wrapText="1"/>
    </xf>
    <xf numFmtId="0" fontId="15" fillId="8" borderId="24" xfId="3" applyFont="1" applyFill="1" applyBorder="1" applyAlignment="1">
      <alignment horizontal="center" vertical="center" wrapText="1"/>
    </xf>
    <xf numFmtId="0" fontId="15" fillId="0" borderId="2" xfId="3" applyFont="1" applyBorder="1" applyAlignment="1" applyProtection="1">
      <alignment horizontal="left" vertical="center" wrapText="1"/>
      <protection locked="0"/>
    </xf>
    <xf numFmtId="0" fontId="15" fillId="0" borderId="3" xfId="3" applyFont="1" applyBorder="1" applyAlignment="1" applyProtection="1">
      <alignment horizontal="left" vertical="center" wrapText="1"/>
      <protection locked="0"/>
    </xf>
    <xf numFmtId="0" fontId="30" fillId="4" borderId="39" xfId="6" applyFont="1" applyFill="1" applyBorder="1" applyAlignment="1">
      <alignment horizontal="left" vertical="center" wrapText="1"/>
    </xf>
    <xf numFmtId="0" fontId="15" fillId="8" borderId="51" xfId="3" applyFont="1" applyFill="1" applyBorder="1" applyAlignment="1">
      <alignment horizontal="center" vertical="center" wrapText="1"/>
    </xf>
    <xf numFmtId="0" fontId="15" fillId="8" borderId="52" xfId="3" applyFont="1" applyFill="1" applyBorder="1" applyAlignment="1">
      <alignment horizontal="center" vertical="center" wrapText="1"/>
    </xf>
    <xf numFmtId="0" fontId="15" fillId="8" borderId="54" xfId="3" applyFont="1" applyFill="1" applyBorder="1" applyAlignment="1">
      <alignment horizontal="center" vertical="center" wrapText="1"/>
    </xf>
    <xf numFmtId="0" fontId="15" fillId="4" borderId="39" xfId="3" applyFont="1" applyFill="1" applyBorder="1" applyAlignment="1">
      <alignment horizontal="left" vertical="center" wrapText="1"/>
    </xf>
    <xf numFmtId="0" fontId="15" fillId="4" borderId="12" xfId="3" applyFont="1" applyFill="1" applyBorder="1" applyAlignment="1">
      <alignment horizontal="left" vertical="center" wrapText="1"/>
    </xf>
    <xf numFmtId="0" fontId="15" fillId="4" borderId="40" xfId="3" applyFont="1" applyFill="1" applyBorder="1" applyAlignment="1">
      <alignment horizontal="left" vertical="center" wrapText="1"/>
    </xf>
    <xf numFmtId="0" fontId="15" fillId="0" borderId="2" xfId="3" applyFont="1" applyBorder="1" applyAlignment="1">
      <alignment horizontal="left" vertical="center" wrapText="1"/>
    </xf>
    <xf numFmtId="0" fontId="15" fillId="0" borderId="3" xfId="3" applyFont="1" applyBorder="1" applyAlignment="1">
      <alignment horizontal="left" vertical="center" wrapText="1"/>
    </xf>
    <xf numFmtId="0" fontId="3" fillId="0" borderId="0" xfId="3" applyFont="1" applyAlignment="1" applyProtection="1">
      <alignment horizontal="left" vertical="center" wrapText="1"/>
      <protection locked="0"/>
    </xf>
    <xf numFmtId="0" fontId="15" fillId="8" borderId="15" xfId="6" applyFont="1" applyFill="1" applyBorder="1" applyAlignment="1">
      <alignment horizontal="left" vertical="center" wrapText="1"/>
    </xf>
    <xf numFmtId="0" fontId="15" fillId="8" borderId="39" xfId="6" applyFont="1" applyFill="1" applyBorder="1" applyAlignment="1">
      <alignment horizontal="left" vertical="center" wrapText="1"/>
    </xf>
    <xf numFmtId="0" fontId="15" fillId="8" borderId="40" xfId="6" applyFont="1" applyFill="1" applyBorder="1" applyAlignment="1">
      <alignment horizontal="left" vertical="center" wrapText="1"/>
    </xf>
    <xf numFmtId="0" fontId="15" fillId="4" borderId="15" xfId="6" applyFont="1" applyFill="1" applyBorder="1" applyAlignment="1">
      <alignment horizontal="left" vertical="center" wrapText="1"/>
    </xf>
    <xf numFmtId="0" fontId="15" fillId="4" borderId="12" xfId="6" applyFont="1" applyFill="1" applyBorder="1" applyAlignment="1">
      <alignment horizontal="left" vertical="center" wrapText="1"/>
    </xf>
    <xf numFmtId="0" fontId="13" fillId="0" borderId="12" xfId="3" applyFont="1" applyBorder="1" applyAlignment="1" applyProtection="1">
      <alignment horizontal="center" vertical="center" wrapText="1"/>
      <protection locked="0"/>
    </xf>
    <xf numFmtId="0" fontId="13" fillId="0" borderId="8" xfId="3" applyFont="1" applyBorder="1" applyAlignment="1" applyProtection="1">
      <alignment horizontal="center" vertical="center" wrapText="1"/>
      <protection locked="0"/>
    </xf>
    <xf numFmtId="0" fontId="13" fillId="0" borderId="37" xfId="3" applyFont="1" applyBorder="1" applyAlignment="1" applyProtection="1">
      <alignment horizontal="center" vertical="center" wrapText="1"/>
      <protection locked="0"/>
    </xf>
    <xf numFmtId="0" fontId="13" fillId="0" borderId="13" xfId="3" applyFont="1" applyBorder="1" applyAlignment="1" applyProtection="1">
      <alignment horizontal="left" vertical="center" wrapText="1"/>
      <protection locked="0"/>
    </xf>
    <xf numFmtId="0" fontId="13" fillId="0" borderId="4" xfId="3" applyFont="1" applyBorder="1" applyAlignment="1" applyProtection="1">
      <alignment horizontal="left" vertical="center" wrapText="1"/>
      <protection locked="0"/>
    </xf>
    <xf numFmtId="0" fontId="13" fillId="0" borderId="10" xfId="3" applyFont="1" applyBorder="1" applyAlignment="1" applyProtection="1">
      <alignment horizontal="left" vertical="center" wrapText="1"/>
      <protection locked="0"/>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8" fillId="0" borderId="26" xfId="3" applyFont="1" applyBorder="1" applyAlignment="1" applyProtection="1">
      <alignment horizontal="left" vertical="center" wrapText="1"/>
      <protection locked="0"/>
    </xf>
    <xf numFmtId="0" fontId="8" fillId="0" borderId="29" xfId="3" applyFont="1" applyBorder="1" applyAlignment="1" applyProtection="1">
      <alignment horizontal="left" vertical="center" wrapText="1"/>
      <protection locked="0"/>
    </xf>
    <xf numFmtId="0" fontId="8" fillId="0" borderId="6" xfId="3" applyFont="1" applyBorder="1" applyAlignment="1" applyProtection="1">
      <alignment horizontal="left" vertical="center" wrapText="1"/>
      <protection locked="0"/>
    </xf>
    <xf numFmtId="0" fontId="8" fillId="0" borderId="4" xfId="3" applyFont="1" applyBorder="1" applyAlignment="1" applyProtection="1">
      <alignment horizontal="left" vertical="center" wrapText="1"/>
      <protection locked="0"/>
    </xf>
    <xf numFmtId="0" fontId="8" fillId="0" borderId="10" xfId="3" applyFont="1" applyBorder="1" applyAlignment="1" applyProtection="1">
      <alignment horizontal="left" vertical="center" wrapText="1"/>
      <protection locked="0"/>
    </xf>
    <xf numFmtId="0" fontId="8" fillId="0" borderId="13" xfId="3" applyFont="1" applyBorder="1" applyAlignment="1" applyProtection="1">
      <alignment horizontal="left" vertical="center" wrapText="1"/>
      <protection locked="0"/>
    </xf>
    <xf numFmtId="0" fontId="8" fillId="0" borderId="39" xfId="3" applyFont="1" applyBorder="1" applyAlignment="1" applyProtection="1">
      <alignment horizontal="center" vertical="center" wrapText="1"/>
      <protection locked="0"/>
    </xf>
    <xf numFmtId="0" fontId="8" fillId="0" borderId="40" xfId="3" applyFont="1" applyBorder="1" applyAlignment="1" applyProtection="1">
      <alignment horizontal="center" vertical="center" wrapText="1"/>
      <protection locked="0"/>
    </xf>
    <xf numFmtId="0" fontId="8" fillId="0" borderId="5" xfId="3" applyFont="1" applyBorder="1" applyAlignment="1" applyProtection="1">
      <alignment horizontal="center" vertical="center" wrapText="1"/>
      <protection locked="0"/>
    </xf>
    <xf numFmtId="0" fontId="8" fillId="0" borderId="8" xfId="3" applyFont="1" applyBorder="1" applyAlignment="1" applyProtection="1">
      <alignment horizontal="center" vertical="center" wrapText="1"/>
      <protection locked="0"/>
    </xf>
    <xf numFmtId="0" fontId="8" fillId="0" borderId="37" xfId="3" applyFont="1" applyBorder="1" applyAlignment="1" applyProtection="1">
      <alignment horizontal="center" vertical="center" wrapText="1"/>
      <protection locked="0"/>
    </xf>
    <xf numFmtId="0" fontId="8" fillId="0" borderId="12" xfId="3" applyFont="1" applyBorder="1" applyAlignment="1" applyProtection="1">
      <alignment horizontal="center" vertical="center" wrapText="1"/>
      <protection locked="0"/>
    </xf>
    <xf numFmtId="0" fontId="9" fillId="8" borderId="67" xfId="3" applyFont="1" applyFill="1" applyBorder="1" applyAlignment="1">
      <alignment horizontal="center" vertical="center" wrapText="1"/>
    </xf>
    <xf numFmtId="0" fontId="9" fillId="8" borderId="32" xfId="3" applyFont="1" applyFill="1" applyBorder="1" applyAlignment="1">
      <alignment horizontal="center" vertical="center" wrapText="1"/>
    </xf>
    <xf numFmtId="0" fontId="9" fillId="8" borderId="45" xfId="3" applyFont="1" applyFill="1" applyBorder="1" applyAlignment="1">
      <alignment horizontal="center" vertical="center" wrapText="1"/>
    </xf>
    <xf numFmtId="0" fontId="28" fillId="0" borderId="2" xfId="3" applyFont="1" applyBorder="1" applyAlignment="1" applyProtection="1">
      <alignment horizontal="left" vertical="center" wrapText="1"/>
      <protection locked="0"/>
    </xf>
    <xf numFmtId="0" fontId="28" fillId="0" borderId="3" xfId="3" applyFont="1" applyBorder="1" applyAlignment="1" applyProtection="1">
      <alignment horizontal="left" vertical="center" wrapText="1"/>
      <protection locked="0"/>
    </xf>
    <xf numFmtId="0" fontId="16" fillId="2" borderId="1"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1"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0" borderId="0" xfId="0" applyAlignment="1">
      <alignment horizontal="left" wrapText="1"/>
    </xf>
    <xf numFmtId="0" fontId="9" fillId="8" borderId="56" xfId="0" applyFont="1" applyFill="1" applyBorder="1" applyAlignment="1">
      <alignment horizontal="center" vertical="center"/>
    </xf>
    <xf numFmtId="0" fontId="9" fillId="8" borderId="12" xfId="0" applyFont="1" applyFill="1" applyBorder="1" applyAlignment="1">
      <alignment horizontal="center" vertical="center"/>
    </xf>
    <xf numFmtId="0" fontId="9" fillId="8" borderId="28" xfId="0" applyFont="1" applyFill="1" applyBorder="1" applyAlignment="1">
      <alignment horizontal="center" vertical="center" wrapText="1"/>
    </xf>
    <xf numFmtId="0" fontId="9" fillId="8" borderId="13" xfId="0" applyFont="1" applyFill="1" applyBorder="1" applyAlignment="1">
      <alignment horizontal="center" vertical="center" wrapText="1"/>
    </xf>
    <xf numFmtId="0" fontId="21" fillId="8" borderId="28" xfId="0" applyFont="1" applyFill="1" applyBorder="1" applyAlignment="1">
      <alignment horizontal="center" vertical="center" wrapText="1"/>
    </xf>
    <xf numFmtId="0" fontId="9" fillId="14" borderId="41" xfId="0" applyFont="1" applyFill="1" applyBorder="1" applyAlignment="1">
      <alignment horizontal="center" vertical="center" wrapText="1"/>
    </xf>
    <xf numFmtId="0" fontId="9" fillId="14" borderId="64" xfId="0" applyFont="1" applyFill="1" applyBorder="1" applyAlignment="1">
      <alignment horizontal="center" vertical="center" wrapText="1"/>
    </xf>
    <xf numFmtId="0" fontId="9" fillId="8" borderId="69" xfId="0" applyFont="1" applyFill="1" applyBorder="1" applyAlignment="1">
      <alignment horizontal="center" vertical="center" wrapText="1"/>
    </xf>
    <xf numFmtId="0" fontId="9" fillId="8" borderId="68" xfId="0" applyFont="1" applyFill="1" applyBorder="1" applyAlignment="1">
      <alignment horizontal="center" vertical="center" wrapText="1"/>
    </xf>
    <xf numFmtId="0" fontId="29" fillId="0" borderId="32" xfId="0" applyFont="1" applyBorder="1" applyAlignment="1">
      <alignment horizontal="center" vertical="center" wrapText="1"/>
    </xf>
    <xf numFmtId="0" fontId="9" fillId="8" borderId="5" xfId="0" applyFont="1" applyFill="1" applyBorder="1" applyAlignment="1">
      <alignment horizontal="center" vertical="center"/>
    </xf>
    <xf numFmtId="0" fontId="9" fillId="8" borderId="37" xfId="0" applyFont="1" applyFill="1" applyBorder="1" applyAlignment="1">
      <alignment horizontal="center" vertical="center"/>
    </xf>
    <xf numFmtId="0" fontId="9" fillId="8" borderId="29" xfId="0" applyFont="1" applyFill="1" applyBorder="1" applyAlignment="1">
      <alignment horizontal="center" vertical="center" wrapText="1"/>
    </xf>
    <xf numFmtId="0" fontId="9" fillId="8" borderId="50" xfId="0" applyFont="1" applyFill="1" applyBorder="1" applyAlignment="1">
      <alignment horizontal="center" vertical="center" wrapText="1"/>
    </xf>
    <xf numFmtId="0" fontId="9" fillId="8" borderId="51" xfId="0" applyFont="1" applyFill="1" applyBorder="1" applyAlignment="1">
      <alignment horizontal="center" vertical="center" wrapText="1"/>
    </xf>
    <xf numFmtId="0" fontId="28" fillId="0" borderId="32" xfId="3" applyFont="1" applyBorder="1" applyAlignment="1" applyProtection="1">
      <alignment horizontal="left" vertical="center" wrapText="1"/>
      <protection locked="0"/>
    </xf>
    <xf numFmtId="0" fontId="28" fillId="0" borderId="45" xfId="3" applyFont="1" applyBorder="1" applyAlignment="1" applyProtection="1">
      <alignment horizontal="left" vertical="center" wrapText="1"/>
      <protection locked="0"/>
    </xf>
  </cellXfs>
  <cellStyles count="12">
    <cellStyle name="Komma 2" xfId="4"/>
    <cellStyle name="Komma 2 2" xfId="8"/>
    <cellStyle name="Prozent" xfId="2" builtinId="5"/>
    <cellStyle name="Standard" xfId="0" builtinId="0"/>
    <cellStyle name="Standard 2" xfId="3"/>
    <cellStyle name="Standard 2 2" xfId="6"/>
    <cellStyle name="Standard 2 2 2" xfId="10"/>
    <cellStyle name="Standard 2 3" xfId="11"/>
    <cellStyle name="Standard 2 4" xfId="7"/>
    <cellStyle name="Währung" xfId="1" builtinId="4"/>
    <cellStyle name="Währung 2" xfId="5"/>
    <cellStyle name="Währung 2 2" xfId="9"/>
  </cellStyles>
  <dxfs count="0"/>
  <tableStyles count="0" defaultTableStyle="TableStyleMedium2" defaultPivotStyle="PivotStyleLight16"/>
  <colors>
    <mruColors>
      <color rgb="FFFFFFCC"/>
      <color rgb="FFFBFCDA"/>
      <color rgb="FFFFFF0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M73"/>
  <sheetViews>
    <sheetView topLeftCell="A49" zoomScale="85" zoomScaleNormal="85" workbookViewId="0">
      <selection activeCell="E56" sqref="E56"/>
    </sheetView>
  </sheetViews>
  <sheetFormatPr baseColWidth="10" defaultColWidth="11.42578125" defaultRowHeight="12.75" x14ac:dyDescent="0.2"/>
  <cols>
    <col min="1" max="1" width="12.140625" style="7" customWidth="1"/>
    <col min="2" max="2" width="88.7109375" style="7" bestFit="1" customWidth="1"/>
    <col min="3" max="3" width="6.7109375" style="63" bestFit="1" customWidth="1"/>
    <col min="4" max="4" width="22.140625" style="8" customWidth="1"/>
    <col min="5" max="5" width="36.140625" style="7" bestFit="1" customWidth="1"/>
    <col min="6" max="6" width="56.42578125" style="7" customWidth="1"/>
    <col min="7" max="7" width="40.140625" style="7" customWidth="1"/>
    <col min="8" max="16384" width="11.42578125" style="7"/>
  </cols>
  <sheetData>
    <row r="1" spans="1:13" s="10" customFormat="1" ht="30" customHeight="1" thickBot="1" x14ac:dyDescent="0.25">
      <c r="A1" s="415" t="s">
        <v>72</v>
      </c>
      <c r="B1" s="416"/>
      <c r="C1" s="416"/>
      <c r="D1" s="417"/>
      <c r="E1" s="59"/>
      <c r="F1" s="92" t="s">
        <v>132</v>
      </c>
      <c r="G1" s="59"/>
      <c r="H1" s="59"/>
      <c r="I1" s="59"/>
      <c r="J1" s="59"/>
      <c r="K1" s="59"/>
      <c r="L1" s="59"/>
      <c r="M1" s="59"/>
    </row>
    <row r="2" spans="1:13" s="10" customFormat="1" ht="15.75" thickBot="1" x14ac:dyDescent="0.25">
      <c r="A2" s="65" t="s">
        <v>35</v>
      </c>
      <c r="G2" s="114" t="s">
        <v>75</v>
      </c>
    </row>
    <row r="3" spans="1:13" ht="15.75" x14ac:dyDescent="0.2">
      <c r="A3" s="19" t="s">
        <v>1</v>
      </c>
      <c r="B3" s="24" t="s">
        <v>0</v>
      </c>
      <c r="C3" s="25" t="s">
        <v>9</v>
      </c>
      <c r="D3" s="26"/>
      <c r="F3" s="124" t="s">
        <v>46</v>
      </c>
    </row>
    <row r="4" spans="1:13" ht="29.25" x14ac:dyDescent="0.2">
      <c r="A4" s="42">
        <v>1</v>
      </c>
      <c r="B4" s="52" t="s">
        <v>124</v>
      </c>
      <c r="C4" s="53"/>
      <c r="D4" s="54"/>
      <c r="E4" s="125" t="s">
        <v>119</v>
      </c>
      <c r="F4" s="72" t="s">
        <v>127</v>
      </c>
      <c r="H4" s="93"/>
      <c r="I4" s="93"/>
      <c r="J4" s="93"/>
      <c r="K4" s="93"/>
      <c r="L4" s="93"/>
      <c r="M4" s="93"/>
    </row>
    <row r="5" spans="1:13" x14ac:dyDescent="0.2">
      <c r="A5" s="21">
        <v>11</v>
      </c>
      <c r="B5" s="29" t="s">
        <v>98</v>
      </c>
      <c r="C5" s="30"/>
      <c r="D5" s="31"/>
      <c r="E5" s="84"/>
      <c r="F5" s="72" t="s">
        <v>128</v>
      </c>
      <c r="G5" s="93"/>
      <c r="H5" s="93"/>
      <c r="I5" s="93"/>
      <c r="J5" s="93"/>
      <c r="K5" s="93"/>
      <c r="L5" s="93"/>
      <c r="M5" s="93"/>
    </row>
    <row r="6" spans="1:13" x14ac:dyDescent="0.2">
      <c r="A6" s="20">
        <v>12</v>
      </c>
      <c r="B6" s="32" t="s">
        <v>117</v>
      </c>
      <c r="C6" s="28" t="s">
        <v>10</v>
      </c>
      <c r="D6" s="58" t="e">
        <f>SUM('Anl1.1.1_Fahrgeldeinnahmen'!#REF!,'Anl1.1.2_Fahrgeldeinnahmen'!#REF!,'Anl1.1.3_Fahrgeldeinnahmen'!#REF!,'Anl1.1.4_Fahrgeldeinnahmen'!#REF!)</f>
        <v>#REF!</v>
      </c>
      <c r="E6" s="84" t="s">
        <v>119</v>
      </c>
      <c r="F6" s="7" t="s">
        <v>131</v>
      </c>
      <c r="G6" s="93"/>
      <c r="H6" s="93"/>
      <c r="I6" s="93"/>
      <c r="J6" s="93"/>
      <c r="K6" s="93"/>
      <c r="L6" s="93"/>
      <c r="M6" s="93"/>
    </row>
    <row r="7" spans="1:13" x14ac:dyDescent="0.2">
      <c r="A7" s="20">
        <v>13</v>
      </c>
      <c r="B7" s="32" t="s">
        <v>47</v>
      </c>
      <c r="C7" s="28" t="s">
        <v>10</v>
      </c>
      <c r="D7" s="58" t="e">
        <f>SUM('Anl1.1.1_Fahrgeldeinnahmen'!#REF!,'Anl1.1.2_Fahrgeldeinnahmen'!#REF!,'Anl1.1.3_Fahrgeldeinnahmen'!#REF!,'Anl1.1.4_Fahrgeldeinnahmen'!#REF!)</f>
        <v>#REF!</v>
      </c>
      <c r="F7" s="7" t="s">
        <v>131</v>
      </c>
      <c r="G7" s="93"/>
      <c r="H7" s="93"/>
      <c r="I7" s="93"/>
      <c r="J7" s="93"/>
      <c r="K7" s="93"/>
      <c r="L7" s="93"/>
      <c r="M7" s="93"/>
    </row>
    <row r="8" spans="1:13" x14ac:dyDescent="0.2">
      <c r="A8" s="20">
        <v>14</v>
      </c>
      <c r="B8" s="32" t="s">
        <v>118</v>
      </c>
      <c r="C8" s="28" t="s">
        <v>10</v>
      </c>
      <c r="D8" s="58" t="e">
        <f>SUM('Anl1.1.1_Fahrgeldeinnahmen'!#REF!,'Anl1.1.2_Fahrgeldeinnahmen'!#REF!,'Anl1.1.3_Fahrgeldeinnahmen'!#REF!,'Anl1.1.4_Fahrgeldeinnahmen'!#REF!)</f>
        <v>#REF!</v>
      </c>
      <c r="E8" s="7" t="s">
        <v>119</v>
      </c>
      <c r="F8" s="7" t="s">
        <v>131</v>
      </c>
      <c r="G8" s="93"/>
      <c r="H8" s="93"/>
      <c r="I8" s="93"/>
      <c r="J8" s="93"/>
      <c r="K8" s="93"/>
      <c r="L8" s="93"/>
      <c r="M8" s="93"/>
    </row>
    <row r="9" spans="1:13" ht="51" x14ac:dyDescent="0.2">
      <c r="A9" s="42">
        <v>15</v>
      </c>
      <c r="B9" s="43" t="s">
        <v>99</v>
      </c>
      <c r="C9" s="44" t="s">
        <v>10</v>
      </c>
      <c r="D9" s="91" t="e">
        <f>D7-D8</f>
        <v>#REF!</v>
      </c>
      <c r="E9" s="117" t="s">
        <v>85</v>
      </c>
      <c r="G9" s="113" t="s">
        <v>95</v>
      </c>
    </row>
    <row r="10" spans="1:13" ht="9" customHeight="1" x14ac:dyDescent="0.2">
      <c r="A10" s="48"/>
      <c r="B10" s="49"/>
      <c r="C10" s="50"/>
      <c r="D10" s="75"/>
    </row>
    <row r="11" spans="1:13" ht="38.25" x14ac:dyDescent="0.2">
      <c r="A11" s="42">
        <v>2</v>
      </c>
      <c r="B11" s="43" t="s">
        <v>120</v>
      </c>
      <c r="C11" s="53"/>
      <c r="D11" s="76"/>
      <c r="E11" s="7" t="s">
        <v>119</v>
      </c>
      <c r="G11" s="113" t="s">
        <v>82</v>
      </c>
    </row>
    <row r="12" spans="1:13" x14ac:dyDescent="0.2">
      <c r="A12" s="20">
        <v>21</v>
      </c>
      <c r="B12" s="32" t="s">
        <v>30</v>
      </c>
      <c r="C12" s="28" t="s">
        <v>11</v>
      </c>
      <c r="D12" s="64"/>
    </row>
    <row r="13" spans="1:13" x14ac:dyDescent="0.2">
      <c r="A13" s="20">
        <v>22</v>
      </c>
      <c r="B13" s="32" t="s">
        <v>29</v>
      </c>
      <c r="C13" s="28" t="s">
        <v>11</v>
      </c>
      <c r="D13" s="64"/>
    </row>
    <row r="14" spans="1:13" x14ac:dyDescent="0.2">
      <c r="A14" s="20">
        <v>23</v>
      </c>
      <c r="B14" s="32" t="s">
        <v>100</v>
      </c>
      <c r="C14" s="28" t="s">
        <v>11</v>
      </c>
      <c r="D14" s="64"/>
    </row>
    <row r="15" spans="1:13" x14ac:dyDescent="0.2">
      <c r="A15" s="20">
        <v>24</v>
      </c>
      <c r="B15" s="32" t="s">
        <v>101</v>
      </c>
      <c r="C15" s="28" t="s">
        <v>11</v>
      </c>
      <c r="D15" s="64"/>
    </row>
    <row r="16" spans="1:13" ht="25.5" x14ac:dyDescent="0.2">
      <c r="A16" s="20">
        <v>25</v>
      </c>
      <c r="B16" s="23" t="s">
        <v>61</v>
      </c>
      <c r="C16" s="28" t="s">
        <v>10</v>
      </c>
      <c r="D16" s="90" t="e">
        <f>MAX(D12,D13)*D7</f>
        <v>#REF!</v>
      </c>
    </row>
    <row r="17" spans="1:8" ht="25.5" x14ac:dyDescent="0.2">
      <c r="A17" s="20">
        <v>26</v>
      </c>
      <c r="B17" s="23" t="s">
        <v>102</v>
      </c>
      <c r="C17" s="28" t="s">
        <v>10</v>
      </c>
      <c r="D17" s="90" t="e">
        <f>MAX(D15,D14)*D8</f>
        <v>#REF!</v>
      </c>
      <c r="G17" s="60"/>
    </row>
    <row r="18" spans="1:8" ht="15" x14ac:dyDescent="0.2">
      <c r="A18" s="42">
        <v>27</v>
      </c>
      <c r="B18" s="43" t="s">
        <v>3</v>
      </c>
      <c r="C18" s="44" t="s">
        <v>10</v>
      </c>
      <c r="D18" s="74" t="e">
        <f>D16-D17</f>
        <v>#REF!</v>
      </c>
    </row>
    <row r="19" spans="1:8" ht="9" customHeight="1" x14ac:dyDescent="0.2">
      <c r="A19" s="48"/>
      <c r="B19" s="49"/>
      <c r="C19" s="50"/>
      <c r="D19" s="75"/>
      <c r="G19" s="61"/>
    </row>
    <row r="20" spans="1:8" ht="30" x14ac:dyDescent="0.2">
      <c r="A20" s="55">
        <v>3</v>
      </c>
      <c r="B20" s="56" t="s">
        <v>121</v>
      </c>
      <c r="C20" s="57"/>
      <c r="D20" s="77"/>
      <c r="E20" s="7" t="s">
        <v>119</v>
      </c>
    </row>
    <row r="21" spans="1:8" ht="25.5" x14ac:dyDescent="0.2">
      <c r="A21" s="17">
        <v>31</v>
      </c>
      <c r="B21" s="18" t="s">
        <v>33</v>
      </c>
      <c r="C21" s="34" t="s">
        <v>10</v>
      </c>
      <c r="D21" s="9" t="e">
        <f>'Anl1.3_allgVorschrift'!#REF!</f>
        <v>#REF!</v>
      </c>
      <c r="E21" s="84"/>
      <c r="F21" s="7" t="s">
        <v>135</v>
      </c>
      <c r="G21" s="60"/>
    </row>
    <row r="22" spans="1:8" ht="25.5" x14ac:dyDescent="0.2">
      <c r="A22" s="17">
        <v>32</v>
      </c>
      <c r="B22" s="18" t="s">
        <v>34</v>
      </c>
      <c r="C22" s="34" t="s">
        <v>10</v>
      </c>
      <c r="D22" s="9" t="e">
        <f>'Anl1.3_allgVorschrift'!#REF!</f>
        <v>#REF!</v>
      </c>
      <c r="E22" s="84"/>
      <c r="F22" s="7" t="s">
        <v>135</v>
      </c>
      <c r="G22" s="60"/>
    </row>
    <row r="23" spans="1:8" ht="15" x14ac:dyDescent="0.2">
      <c r="A23" s="45">
        <v>33</v>
      </c>
      <c r="B23" s="46" t="s">
        <v>4</v>
      </c>
      <c r="C23" s="47" t="s">
        <v>10</v>
      </c>
      <c r="D23" s="78" t="e">
        <f>D21-D22</f>
        <v>#REF!</v>
      </c>
      <c r="E23" s="84"/>
      <c r="G23" s="60"/>
    </row>
    <row r="24" spans="1:8" ht="30" x14ac:dyDescent="0.2">
      <c r="A24" s="55">
        <v>4</v>
      </c>
      <c r="B24" s="56" t="s">
        <v>125</v>
      </c>
      <c r="C24" s="57"/>
      <c r="D24" s="77"/>
      <c r="E24" s="7" t="s">
        <v>119</v>
      </c>
      <c r="G24" s="60"/>
    </row>
    <row r="25" spans="1:8" ht="25.5" x14ac:dyDescent="0.2">
      <c r="A25" s="17">
        <v>41</v>
      </c>
      <c r="B25" s="18" t="s">
        <v>42</v>
      </c>
      <c r="C25" s="34" t="s">
        <v>10</v>
      </c>
      <c r="D25" s="109" t="e">
        <f>#REF!</f>
        <v>#REF!</v>
      </c>
      <c r="F25" s="7" t="s">
        <v>136</v>
      </c>
      <c r="G25" s="60"/>
    </row>
    <row r="26" spans="1:8" ht="15" x14ac:dyDescent="0.2">
      <c r="A26" s="45">
        <v>42</v>
      </c>
      <c r="B26" s="46" t="s">
        <v>36</v>
      </c>
      <c r="C26" s="47" t="s">
        <v>10</v>
      </c>
      <c r="D26" s="78" t="e">
        <f>D25</f>
        <v>#REF!</v>
      </c>
      <c r="G26" s="60"/>
    </row>
    <row r="27" spans="1:8" x14ac:dyDescent="0.2">
      <c r="A27" s="17"/>
      <c r="B27" s="18"/>
      <c r="C27" s="34"/>
      <c r="D27" s="9"/>
      <c r="G27" s="60"/>
    </row>
    <row r="28" spans="1:8" ht="59.25" x14ac:dyDescent="0.2">
      <c r="A28" s="104">
        <v>5</v>
      </c>
      <c r="B28" s="56" t="s">
        <v>126</v>
      </c>
      <c r="C28" s="47" t="s">
        <v>10</v>
      </c>
      <c r="D28" s="78"/>
      <c r="G28" s="115" t="s">
        <v>76</v>
      </c>
    </row>
    <row r="29" spans="1:8" ht="38.25" x14ac:dyDescent="0.2">
      <c r="A29" s="105">
        <v>51</v>
      </c>
      <c r="B29" s="18" t="s">
        <v>137</v>
      </c>
      <c r="C29" s="34" t="s">
        <v>10</v>
      </c>
      <c r="D29" s="112" t="e">
        <f>#REF!</f>
        <v>#REF!</v>
      </c>
      <c r="F29" s="7" t="s">
        <v>138</v>
      </c>
      <c r="G29" s="113" t="s">
        <v>77</v>
      </c>
      <c r="H29" s="7" t="s">
        <v>94</v>
      </c>
    </row>
    <row r="30" spans="1:8" ht="25.5" x14ac:dyDescent="0.2">
      <c r="A30" s="105">
        <v>52</v>
      </c>
      <c r="B30" s="18" t="s">
        <v>122</v>
      </c>
      <c r="C30" s="34" t="s">
        <v>10</v>
      </c>
      <c r="D30" s="112" t="e">
        <f>#REF!</f>
        <v>#REF!</v>
      </c>
      <c r="F30" s="7" t="s">
        <v>139</v>
      </c>
      <c r="G30" s="60"/>
    </row>
    <row r="31" spans="1:8" ht="63.75" x14ac:dyDescent="0.2">
      <c r="A31" s="105">
        <v>53</v>
      </c>
      <c r="B31" s="23" t="s">
        <v>93</v>
      </c>
      <c r="C31" s="34" t="s">
        <v>10</v>
      </c>
      <c r="D31" s="112" t="e">
        <f>#REF!</f>
        <v>#REF!</v>
      </c>
      <c r="E31" s="7" t="s">
        <v>92</v>
      </c>
      <c r="F31" s="7" t="s">
        <v>140</v>
      </c>
      <c r="G31" s="113" t="s">
        <v>84</v>
      </c>
      <c r="H31" s="7" t="s">
        <v>88</v>
      </c>
    </row>
    <row r="32" spans="1:8" ht="23.25" customHeight="1" x14ac:dyDescent="0.2">
      <c r="A32" s="104">
        <v>54</v>
      </c>
      <c r="B32" s="46" t="s">
        <v>74</v>
      </c>
      <c r="C32" s="47" t="s">
        <v>10</v>
      </c>
      <c r="D32" s="78" t="e">
        <f>D29+D30-D31</f>
        <v>#REF!</v>
      </c>
      <c r="G32" s="60"/>
    </row>
    <row r="33" spans="1:7" ht="15.75" thickBot="1" x14ac:dyDescent="0.25">
      <c r="A33" s="48"/>
      <c r="B33" s="49"/>
      <c r="C33" s="50"/>
      <c r="D33" s="75"/>
    </row>
    <row r="34" spans="1:7" ht="16.5" customHeight="1" thickBot="1" x14ac:dyDescent="0.25">
      <c r="A34" s="35">
        <v>6</v>
      </c>
      <c r="B34" s="36" t="s">
        <v>5</v>
      </c>
      <c r="C34" s="37" t="s">
        <v>10</v>
      </c>
      <c r="D34" s="79" t="e">
        <f>SUM(D32,D26,D23,D18,D9)</f>
        <v>#REF!</v>
      </c>
      <c r="G34" s="61"/>
    </row>
    <row r="35" spans="1:7" ht="16.5" thickBot="1" x14ac:dyDescent="0.25">
      <c r="A35" s="38"/>
      <c r="B35" s="39"/>
      <c r="C35" s="40"/>
      <c r="D35" s="80"/>
    </row>
    <row r="36" spans="1:7" ht="15.75" x14ac:dyDescent="0.2">
      <c r="A36" s="22" t="s">
        <v>13</v>
      </c>
      <c r="B36" s="98" t="s">
        <v>65</v>
      </c>
      <c r="C36" s="41"/>
      <c r="D36" s="81"/>
    </row>
    <row r="37" spans="1:7" ht="64.5" thickBot="1" x14ac:dyDescent="0.25">
      <c r="A37" s="101" t="s">
        <v>63</v>
      </c>
      <c r="B37" s="99" t="s">
        <v>115</v>
      </c>
      <c r="C37" s="107"/>
      <c r="D37" s="108"/>
      <c r="E37" s="116" t="s">
        <v>79</v>
      </c>
      <c r="G37" s="113" t="s">
        <v>78</v>
      </c>
    </row>
    <row r="38" spans="1:7" x14ac:dyDescent="0.2">
      <c r="A38" s="66">
        <v>61</v>
      </c>
      <c r="B38" s="67" t="s">
        <v>43</v>
      </c>
      <c r="C38" s="30" t="s">
        <v>10</v>
      </c>
      <c r="D38" s="106"/>
    </row>
    <row r="39" spans="1:7" ht="25.5" x14ac:dyDescent="0.2">
      <c r="A39" s="21">
        <v>62</v>
      </c>
      <c r="B39" s="51" t="s">
        <v>141</v>
      </c>
      <c r="C39" s="30" t="s">
        <v>10</v>
      </c>
      <c r="D39" s="73" t="e">
        <f>SUM(D43,D46)</f>
        <v>#REF!</v>
      </c>
      <c r="G39" s="119" t="s">
        <v>83</v>
      </c>
    </row>
    <row r="40" spans="1:7" ht="38.25" x14ac:dyDescent="0.2">
      <c r="A40" s="21"/>
      <c r="B40" s="70" t="s">
        <v>41</v>
      </c>
      <c r="C40" s="30"/>
      <c r="D40" s="73"/>
    </row>
    <row r="41" spans="1:7" ht="25.5" x14ac:dyDescent="0.2">
      <c r="A41" s="20">
        <v>621</v>
      </c>
      <c r="B41" s="27" t="s">
        <v>103</v>
      </c>
      <c r="C41" s="28" t="s">
        <v>10</v>
      </c>
      <c r="D41" s="58" t="e">
        <f>SUM(#REF!)</f>
        <v>#REF!</v>
      </c>
      <c r="F41" s="7" t="s">
        <v>142</v>
      </c>
      <c r="G41" s="117">
        <v>2022</v>
      </c>
    </row>
    <row r="42" spans="1:7" ht="25.5" x14ac:dyDescent="0.2">
      <c r="A42" s="20">
        <v>622</v>
      </c>
      <c r="B42" s="27" t="s">
        <v>104</v>
      </c>
      <c r="C42" s="28" t="s">
        <v>10</v>
      </c>
      <c r="D42" s="58" t="e">
        <f>SUM(#REF!)</f>
        <v>#REF!</v>
      </c>
      <c r="F42" s="7" t="s">
        <v>142</v>
      </c>
      <c r="G42" s="117">
        <v>2022</v>
      </c>
    </row>
    <row r="43" spans="1:7" ht="25.5" customHeight="1" x14ac:dyDescent="0.2">
      <c r="A43" s="21">
        <v>623</v>
      </c>
      <c r="B43" s="71" t="s">
        <v>114</v>
      </c>
      <c r="C43" s="33" t="s">
        <v>10</v>
      </c>
      <c r="D43" s="73" t="e">
        <f>D41-D42</f>
        <v>#REF!</v>
      </c>
      <c r="E43" s="118" t="s">
        <v>80</v>
      </c>
      <c r="G43" s="61"/>
    </row>
    <row r="44" spans="1:7" ht="25.5" customHeight="1" x14ac:dyDescent="0.2">
      <c r="A44" s="20">
        <v>624</v>
      </c>
      <c r="B44" s="27" t="s">
        <v>105</v>
      </c>
      <c r="C44" s="28" t="s">
        <v>10</v>
      </c>
      <c r="D44" s="58" t="e">
        <f>SUM('Anl1.6_geringAusgleich'!#REF!)</f>
        <v>#REF!</v>
      </c>
      <c r="F44" s="7" t="s">
        <v>143</v>
      </c>
    </row>
    <row r="45" spans="1:7" ht="25.5" customHeight="1" x14ac:dyDescent="0.2">
      <c r="A45" s="20">
        <v>625</v>
      </c>
      <c r="B45" s="27" t="s">
        <v>106</v>
      </c>
      <c r="C45" s="28" t="s">
        <v>10</v>
      </c>
      <c r="D45" s="58" t="e">
        <f>SUM('Anl1.6_geringAusgleich'!#REF!)</f>
        <v>#REF!</v>
      </c>
      <c r="F45" s="7" t="s">
        <v>143</v>
      </c>
    </row>
    <row r="46" spans="1:7" ht="25.5" x14ac:dyDescent="0.2">
      <c r="A46" s="21">
        <v>626</v>
      </c>
      <c r="B46" s="71" t="s">
        <v>116</v>
      </c>
      <c r="C46" s="33" t="s">
        <v>10</v>
      </c>
      <c r="D46" s="73" t="e">
        <f>D44-D45</f>
        <v>#REF!</v>
      </c>
      <c r="E46" s="118" t="s">
        <v>81</v>
      </c>
    </row>
    <row r="47" spans="1:7" x14ac:dyDescent="0.2">
      <c r="A47" s="66">
        <v>63</v>
      </c>
      <c r="B47" s="67" t="s">
        <v>6</v>
      </c>
      <c r="C47" s="30" t="s">
        <v>10</v>
      </c>
      <c r="D47" s="58"/>
      <c r="F47" s="7" t="s">
        <v>144</v>
      </c>
    </row>
    <row r="48" spans="1:7" x14ac:dyDescent="0.2">
      <c r="A48" s="66">
        <v>64</v>
      </c>
      <c r="B48" s="67" t="s">
        <v>7</v>
      </c>
      <c r="C48" s="30" t="s">
        <v>10</v>
      </c>
      <c r="D48" s="58"/>
      <c r="F48" s="7" t="s">
        <v>144</v>
      </c>
    </row>
    <row r="49" spans="1:8" x14ac:dyDescent="0.2">
      <c r="A49" s="66">
        <v>65</v>
      </c>
      <c r="B49" s="67" t="s">
        <v>44</v>
      </c>
      <c r="C49" s="30" t="s">
        <v>10</v>
      </c>
      <c r="D49" s="58"/>
      <c r="F49" s="7" t="s">
        <v>144</v>
      </c>
    </row>
    <row r="50" spans="1:8" ht="25.5" customHeight="1" x14ac:dyDescent="0.2">
      <c r="A50" s="66">
        <v>66</v>
      </c>
      <c r="B50" s="67" t="s">
        <v>149</v>
      </c>
      <c r="C50" s="30" t="s">
        <v>10</v>
      </c>
      <c r="D50" s="58"/>
      <c r="F50" s="7" t="s">
        <v>144</v>
      </c>
      <c r="G50" s="72"/>
    </row>
    <row r="51" spans="1:8" ht="25.5" x14ac:dyDescent="0.2">
      <c r="A51" s="66">
        <v>67</v>
      </c>
      <c r="B51" s="67" t="s">
        <v>45</v>
      </c>
      <c r="C51" s="30" t="s">
        <v>10</v>
      </c>
      <c r="D51" s="58"/>
      <c r="F51" s="7" t="s">
        <v>144</v>
      </c>
      <c r="G51" s="60"/>
    </row>
    <row r="52" spans="1:8" x14ac:dyDescent="0.2">
      <c r="A52" s="66">
        <v>68</v>
      </c>
      <c r="B52" s="68" t="s">
        <v>70</v>
      </c>
      <c r="C52" s="69" t="s">
        <v>10</v>
      </c>
      <c r="D52" s="58"/>
      <c r="F52" s="7" t="s">
        <v>144</v>
      </c>
    </row>
    <row r="53" spans="1:8" ht="25.5" customHeight="1" x14ac:dyDescent="0.2">
      <c r="A53" s="141">
        <v>69</v>
      </c>
      <c r="B53" s="142" t="s">
        <v>67</v>
      </c>
      <c r="C53" s="47" t="s">
        <v>10</v>
      </c>
      <c r="D53" s="143" t="e">
        <f>SUM(D47:D52,D39)</f>
        <v>#REF!</v>
      </c>
      <c r="E53" s="102"/>
    </row>
    <row r="54" spans="1:8" ht="30.75" thickBot="1" x14ac:dyDescent="0.25">
      <c r="A54" s="101" t="s">
        <v>62</v>
      </c>
      <c r="B54" s="103" t="s">
        <v>123</v>
      </c>
      <c r="C54" s="57"/>
      <c r="D54" s="94"/>
      <c r="E54" s="96"/>
    </row>
    <row r="55" spans="1:8" ht="39" thickBot="1" x14ac:dyDescent="0.25">
      <c r="A55" s="144">
        <v>71</v>
      </c>
      <c r="B55" s="145" t="s">
        <v>86</v>
      </c>
      <c r="C55" s="69" t="s">
        <v>10</v>
      </c>
      <c r="D55" s="97">
        <v>5000000</v>
      </c>
      <c r="E55" s="62"/>
      <c r="F55" s="7" t="s">
        <v>144</v>
      </c>
      <c r="G55" s="113" t="s">
        <v>73</v>
      </c>
      <c r="H55" s="7" t="s">
        <v>88</v>
      </c>
    </row>
    <row r="56" spans="1:8" ht="26.25" thickBot="1" x14ac:dyDescent="0.25">
      <c r="A56" s="146" t="s">
        <v>64</v>
      </c>
      <c r="B56" s="147" t="s">
        <v>87</v>
      </c>
      <c r="C56" s="30" t="s">
        <v>10</v>
      </c>
      <c r="D56" s="73"/>
      <c r="E56" s="62"/>
    </row>
    <row r="57" spans="1:8" ht="77.25" thickBot="1" x14ac:dyDescent="0.25">
      <c r="A57" s="144">
        <v>72</v>
      </c>
      <c r="B57" s="145" t="s">
        <v>145</v>
      </c>
      <c r="C57" s="30" t="s">
        <v>10</v>
      </c>
      <c r="D57" s="58">
        <v>-500000</v>
      </c>
      <c r="E57" s="110" t="s">
        <v>69</v>
      </c>
      <c r="F57" s="7" t="s">
        <v>144</v>
      </c>
      <c r="G57" s="113" t="s">
        <v>89</v>
      </c>
      <c r="H57" s="7" t="s">
        <v>88</v>
      </c>
    </row>
    <row r="58" spans="1:8" x14ac:dyDescent="0.2">
      <c r="A58" s="148" t="s">
        <v>107</v>
      </c>
      <c r="B58" s="149" t="s">
        <v>110</v>
      </c>
      <c r="C58" s="69"/>
      <c r="D58" s="121"/>
      <c r="E58" s="62"/>
    </row>
    <row r="59" spans="1:8" ht="21" customHeight="1" thickBot="1" x14ac:dyDescent="0.25">
      <c r="A59" s="146"/>
      <c r="B59" s="150" t="s">
        <v>108</v>
      </c>
      <c r="C59" s="122"/>
      <c r="D59" s="123"/>
      <c r="E59" s="62"/>
    </row>
    <row r="60" spans="1:8" ht="26.25" thickBot="1" x14ac:dyDescent="0.25">
      <c r="A60" s="144">
        <v>73</v>
      </c>
      <c r="B60" s="145" t="s">
        <v>146</v>
      </c>
      <c r="C60" s="30"/>
      <c r="D60" s="58"/>
      <c r="E60" s="111" t="s">
        <v>71</v>
      </c>
      <c r="F60" s="7" t="s">
        <v>144</v>
      </c>
      <c r="G60" s="113" t="s">
        <v>90</v>
      </c>
      <c r="H60" s="7" t="s">
        <v>88</v>
      </c>
    </row>
    <row r="61" spans="1:8" x14ac:dyDescent="0.2">
      <c r="A61" s="148" t="s">
        <v>109</v>
      </c>
      <c r="B61" s="149" t="s">
        <v>111</v>
      </c>
      <c r="C61" s="69"/>
      <c r="D61" s="121"/>
      <c r="E61" s="62"/>
    </row>
    <row r="62" spans="1:8" ht="21" customHeight="1" thickBot="1" x14ac:dyDescent="0.25">
      <c r="A62" s="146"/>
      <c r="B62" s="150" t="s">
        <v>108</v>
      </c>
      <c r="C62" s="122"/>
      <c r="D62" s="123"/>
      <c r="E62" s="62"/>
    </row>
    <row r="63" spans="1:8" ht="39" thickBot="1" x14ac:dyDescent="0.25">
      <c r="A63" s="144">
        <v>74</v>
      </c>
      <c r="B63" s="145" t="s">
        <v>147</v>
      </c>
      <c r="C63" s="30" t="s">
        <v>10</v>
      </c>
      <c r="D63" s="58">
        <v>-50000</v>
      </c>
      <c r="F63" s="7" t="s">
        <v>144</v>
      </c>
      <c r="G63" s="113" t="s">
        <v>91</v>
      </c>
      <c r="H63" s="7" t="s">
        <v>88</v>
      </c>
    </row>
    <row r="64" spans="1:8" x14ac:dyDescent="0.2">
      <c r="A64" s="148" t="s">
        <v>112</v>
      </c>
      <c r="B64" s="149" t="s">
        <v>113</v>
      </c>
      <c r="C64" s="69"/>
      <c r="D64" s="121"/>
      <c r="E64" s="62"/>
    </row>
    <row r="65" spans="1:7" ht="21" customHeight="1" thickBot="1" x14ac:dyDescent="0.25">
      <c r="A65" s="146"/>
      <c r="B65" s="150" t="s">
        <v>108</v>
      </c>
      <c r="C65" s="122"/>
      <c r="D65" s="123"/>
      <c r="E65" s="62"/>
    </row>
    <row r="66" spans="1:7" ht="13.5" thickBot="1" x14ac:dyDescent="0.25">
      <c r="A66" s="144">
        <v>75</v>
      </c>
      <c r="B66" s="145" t="s">
        <v>66</v>
      </c>
      <c r="C66" s="30" t="s">
        <v>10</v>
      </c>
      <c r="D66" s="58">
        <v>1000000</v>
      </c>
      <c r="F66" s="7" t="s">
        <v>144</v>
      </c>
    </row>
    <row r="67" spans="1:7" ht="13.5" thickBot="1" x14ac:dyDescent="0.25">
      <c r="A67" s="144">
        <v>76</v>
      </c>
      <c r="B67" s="145" t="s">
        <v>68</v>
      </c>
      <c r="C67" s="69"/>
      <c r="D67" s="100">
        <v>0</v>
      </c>
      <c r="F67" s="7" t="s">
        <v>144</v>
      </c>
    </row>
    <row r="68" spans="1:7" ht="30.75" thickBot="1" x14ac:dyDescent="0.25">
      <c r="A68" s="101">
        <v>77</v>
      </c>
      <c r="B68" s="103" t="s">
        <v>148</v>
      </c>
      <c r="C68" s="151" t="s">
        <v>10</v>
      </c>
      <c r="D68" s="95">
        <f>SUM(D66:D67,D63,D60,D57,D55)</f>
        <v>5450000</v>
      </c>
      <c r="E68" s="62"/>
    </row>
    <row r="69" spans="1:7" ht="16.5" thickBot="1" x14ac:dyDescent="0.25">
      <c r="A69" s="35">
        <v>8</v>
      </c>
      <c r="B69" s="36" t="s">
        <v>8</v>
      </c>
      <c r="C69" s="37" t="s">
        <v>10</v>
      </c>
      <c r="D69" s="79" t="e">
        <f>SUM(D53,D68)</f>
        <v>#REF!</v>
      </c>
      <c r="G69" s="72"/>
    </row>
    <row r="70" spans="1:7" ht="16.5" thickBot="1" x14ac:dyDescent="0.25">
      <c r="A70" s="38"/>
      <c r="B70" s="39"/>
      <c r="C70" s="40"/>
      <c r="D70" s="80"/>
    </row>
    <row r="71" spans="1:7" ht="36.75" thickBot="1" x14ac:dyDescent="0.25">
      <c r="A71" s="14" t="s">
        <v>14</v>
      </c>
      <c r="B71" s="15" t="s">
        <v>12</v>
      </c>
      <c r="C71" s="16" t="s">
        <v>10</v>
      </c>
      <c r="D71" s="82" t="e">
        <f>D34-D69</f>
        <v>#REF!</v>
      </c>
    </row>
    <row r="72" spans="1:7" ht="15" customHeight="1" x14ac:dyDescent="0.2">
      <c r="E72" s="62"/>
    </row>
    <row r="73" spans="1:7" x14ac:dyDescent="0.2">
      <c r="E73" s="62"/>
    </row>
  </sheetData>
  <sheetProtection formatCells="0" formatColumns="0" formatRows="0"/>
  <mergeCells count="1">
    <mergeCell ref="A1:D1"/>
  </mergeCells>
  <printOptions horizontalCentered="1"/>
  <pageMargins left="0.70866141732283461" right="0.70866141732283461" top="0.98425196850393704" bottom="0.78740157480314965" header="0.31496062992125984" footer="0.31496062992125984"/>
  <pageSetup paperSize="9" scale="67" orientation="portrait" r:id="rId1"/>
  <headerFooter>
    <oddHeader>&amp;C&amp;"Arial,Fett"&amp;12Antrag auf Gewährung von Leistungen gemäß RL Corona-Billigkeitsleistungen ÖPNV
des SMWA vom 15.09.2020</oddHeader>
    <oddFooter>&amp;CSeite &amp;P von &amp;N&amp;R&amp;K01+049Formularstand: 24.09.2020</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zoomScale="90" zoomScaleNormal="90" workbookViewId="0">
      <selection sqref="A1:D1"/>
    </sheetView>
  </sheetViews>
  <sheetFormatPr baseColWidth="10" defaultRowHeight="12.75" x14ac:dyDescent="0.2"/>
  <cols>
    <col min="1" max="1" width="12.7109375" style="7" customWidth="1"/>
    <col min="2" max="2" width="68.7109375" style="7" customWidth="1"/>
    <col min="3" max="3" width="10.7109375" style="7" customWidth="1"/>
    <col min="4" max="4" width="29.7109375" style="7" customWidth="1"/>
    <col min="5" max="16384" width="11.42578125" style="7"/>
  </cols>
  <sheetData>
    <row r="1" spans="1:12" ht="24.75" customHeight="1" thickBot="1" x14ac:dyDescent="0.25">
      <c r="A1" s="454" t="s">
        <v>181</v>
      </c>
      <c r="B1" s="455"/>
      <c r="C1" s="455"/>
      <c r="D1" s="456"/>
    </row>
    <row r="2" spans="1:12" s="10" customFormat="1" ht="20.25" customHeight="1" thickBot="1" x14ac:dyDescent="0.25">
      <c r="A2" s="65" t="s">
        <v>35</v>
      </c>
      <c r="B2" s="472" t="s">
        <v>173</v>
      </c>
      <c r="C2" s="472"/>
      <c r="D2" s="473"/>
      <c r="E2" s="7"/>
      <c r="F2" s="7"/>
      <c r="G2" s="7"/>
      <c r="H2" s="7"/>
      <c r="I2" s="7"/>
      <c r="J2" s="7"/>
      <c r="K2" s="7"/>
      <c r="L2" s="7"/>
    </row>
    <row r="3" spans="1:12" ht="15.75" x14ac:dyDescent="0.2">
      <c r="A3"/>
      <c r="B3" t="s">
        <v>235</v>
      </c>
      <c r="C3"/>
      <c r="D3"/>
      <c r="H3" s="289"/>
    </row>
    <row r="4" spans="1:12" ht="15" x14ac:dyDescent="0.25">
      <c r="A4"/>
      <c r="B4" s="292" t="s">
        <v>232</v>
      </c>
      <c r="C4"/>
      <c r="D4"/>
      <c r="H4" s="387"/>
    </row>
    <row r="5" spans="1:12" ht="15.75" thickBot="1" x14ac:dyDescent="0.3">
      <c r="H5" s="387"/>
    </row>
    <row r="6" spans="1:12" ht="16.5" thickBot="1" x14ac:dyDescent="0.25">
      <c r="A6" s="474" t="s">
        <v>166</v>
      </c>
      <c r="B6" s="475"/>
      <c r="C6" s="475"/>
      <c r="D6" s="476"/>
    </row>
    <row r="7" spans="1:12" ht="16.5" thickBot="1" x14ac:dyDescent="0.25">
      <c r="A7" s="229"/>
      <c r="B7" s="229"/>
      <c r="C7" s="237"/>
      <c r="D7" s="228" t="s">
        <v>264</v>
      </c>
    </row>
    <row r="8" spans="1:12" ht="29.25" customHeight="1" x14ac:dyDescent="0.2">
      <c r="A8" s="317" t="s">
        <v>209</v>
      </c>
      <c r="B8" s="238" t="s">
        <v>182</v>
      </c>
      <c r="C8" s="196" t="s">
        <v>10</v>
      </c>
      <c r="D8" s="239"/>
    </row>
    <row r="9" spans="1:12" ht="25.5" x14ac:dyDescent="0.2">
      <c r="A9" s="300" t="s">
        <v>210</v>
      </c>
      <c r="B9" s="222" t="s">
        <v>265</v>
      </c>
      <c r="C9" s="28" t="s">
        <v>10</v>
      </c>
      <c r="D9" s="240"/>
    </row>
    <row r="10" spans="1:12" ht="25.5" x14ac:dyDescent="0.2">
      <c r="A10" s="300" t="s">
        <v>211</v>
      </c>
      <c r="B10" s="222" t="s">
        <v>183</v>
      </c>
      <c r="C10" s="28" t="s">
        <v>10</v>
      </c>
      <c r="D10" s="240"/>
    </row>
    <row r="11" spans="1:12" ht="21" customHeight="1" x14ac:dyDescent="0.2">
      <c r="A11" s="303" t="s">
        <v>212</v>
      </c>
      <c r="B11" s="223" t="s">
        <v>176</v>
      </c>
      <c r="C11" s="241" t="s">
        <v>10</v>
      </c>
      <c r="D11" s="225">
        <f>D8-D9-D10</f>
        <v>0</v>
      </c>
    </row>
    <row r="12" spans="1:12" ht="21" customHeight="1" x14ac:dyDescent="0.2">
      <c r="A12" s="300" t="s">
        <v>213</v>
      </c>
      <c r="B12" s="222" t="s">
        <v>167</v>
      </c>
      <c r="C12" s="28" t="s">
        <v>10</v>
      </c>
      <c r="D12" s="240"/>
    </row>
    <row r="13" spans="1:12" ht="25.5" x14ac:dyDescent="0.2">
      <c r="A13" s="300" t="s">
        <v>214</v>
      </c>
      <c r="B13" s="222" t="s">
        <v>230</v>
      </c>
      <c r="C13" s="28" t="s">
        <v>10</v>
      </c>
      <c r="D13" s="240"/>
    </row>
    <row r="14" spans="1:12" ht="21" customHeight="1" x14ac:dyDescent="0.2">
      <c r="A14" s="318" t="s">
        <v>215</v>
      </c>
      <c r="B14" s="386" t="s">
        <v>236</v>
      </c>
      <c r="C14" s="194"/>
      <c r="D14" s="240"/>
    </row>
    <row r="15" spans="1:12" ht="25.5" x14ac:dyDescent="0.2">
      <c r="A15" s="300" t="s">
        <v>216</v>
      </c>
      <c r="B15" s="222" t="s">
        <v>197</v>
      </c>
      <c r="C15" s="28" t="s">
        <v>10</v>
      </c>
      <c r="D15" s="240"/>
    </row>
    <row r="16" spans="1:12" ht="21.75" customHeight="1" x14ac:dyDescent="0.2">
      <c r="A16" s="302" t="s">
        <v>217</v>
      </c>
      <c r="B16" s="231" t="s">
        <v>168</v>
      </c>
      <c r="C16" s="195" t="s">
        <v>10</v>
      </c>
      <c r="D16" s="358">
        <f>SUM(D12:D15)</f>
        <v>0</v>
      </c>
    </row>
    <row r="17" spans="1:4" ht="25.5" x14ac:dyDescent="0.2">
      <c r="A17" s="300" t="s">
        <v>218</v>
      </c>
      <c r="B17" s="222" t="s">
        <v>265</v>
      </c>
      <c r="C17" s="28" t="s">
        <v>10</v>
      </c>
      <c r="D17" s="9"/>
    </row>
    <row r="18" spans="1:4" ht="25.5" x14ac:dyDescent="0.2">
      <c r="A18" s="300" t="s">
        <v>219</v>
      </c>
      <c r="B18" s="222" t="s">
        <v>183</v>
      </c>
      <c r="C18" s="28" t="s">
        <v>10</v>
      </c>
      <c r="D18" s="9"/>
    </row>
    <row r="19" spans="1:4" ht="21.75" customHeight="1" thickBot="1" x14ac:dyDescent="0.25">
      <c r="A19" s="304" t="s">
        <v>220</v>
      </c>
      <c r="B19" s="233" t="s">
        <v>177</v>
      </c>
      <c r="C19" s="234" t="s">
        <v>10</v>
      </c>
      <c r="D19" s="235">
        <f>D16-D17-D18</f>
        <v>0</v>
      </c>
    </row>
  </sheetData>
  <sheetProtection algorithmName="SHA-512" hashValue="hUx7BKc5XAXTWZbwW3BlSgCg4ko7NI0Awfebb3KJkpyZTbBHtD5pU10FJlMWfR/1HzkglV7kjVJx8AL/RueHPQ==" saltValue="b6eioZ/d+MEGKAXYNE11dA==" spinCount="100000" sheet="1" formatCells="0" formatColumns="0" formatRows="0"/>
  <mergeCells count="3">
    <mergeCell ref="A1:D1"/>
    <mergeCell ref="B2:D2"/>
    <mergeCell ref="A6:D6"/>
  </mergeCells>
  <pageMargins left="0.70866141732283472" right="0.70866141732283472" top="1.1811023622047245" bottom="0.78740157480314965" header="0.31496062992125984" footer="0.31496062992125984"/>
  <pageSetup paperSize="9" scale="73" orientation="portrait" r:id="rId1"/>
  <headerFooter scaleWithDoc="0">
    <oddHeader>&amp;C&amp;"Arial,Fett"&amp;12Antrag auf Gewährung von Leistungen 
gemäß DTFinVO 2024
des SMWA vom 13. Juni 2024</oddHeader>
    <oddFooter>&amp;CSeite &amp;P von &amp;N&amp;R&amp;K00-044Formularstand: 01.07.2024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
  <sheetViews>
    <sheetView zoomScale="85" zoomScaleNormal="85" workbookViewId="0">
      <selection sqref="A1:G1"/>
    </sheetView>
  </sheetViews>
  <sheetFormatPr baseColWidth="10" defaultColWidth="11.42578125" defaultRowHeight="12.75" x14ac:dyDescent="0.2"/>
  <cols>
    <col min="1" max="1" width="37.28515625" style="7" customWidth="1"/>
    <col min="2" max="3" width="26.85546875" style="7" customWidth="1"/>
    <col min="4" max="5" width="26.7109375" style="7" customWidth="1"/>
    <col min="6" max="6" width="31.5703125" style="7" customWidth="1"/>
    <col min="7" max="8" width="23.42578125" style="7" customWidth="1"/>
    <col min="9" max="16384" width="11.42578125" style="7"/>
  </cols>
  <sheetData>
    <row r="1" spans="1:11" ht="60" customHeight="1" thickBot="1" x14ac:dyDescent="0.25">
      <c r="A1" s="477" t="s">
        <v>190</v>
      </c>
      <c r="B1" s="478"/>
      <c r="C1" s="478"/>
      <c r="D1" s="478"/>
      <c r="E1" s="478"/>
      <c r="F1" s="478"/>
      <c r="G1" s="479"/>
    </row>
    <row r="2" spans="1:11" s="10" customFormat="1" ht="20.25" customHeight="1" thickBot="1" x14ac:dyDescent="0.25">
      <c r="A2" s="388" t="s">
        <v>35</v>
      </c>
      <c r="B2" s="472"/>
      <c r="C2" s="472"/>
      <c r="D2" s="472"/>
      <c r="E2" s="472"/>
      <c r="F2" s="472"/>
      <c r="G2" s="473"/>
      <c r="H2" s="7"/>
    </row>
    <row r="3" spans="1:11" ht="39" customHeight="1" x14ac:dyDescent="0.2">
      <c r="B3" s="392"/>
      <c r="C3" s="392"/>
      <c r="D3" s="404"/>
      <c r="E3" s="404"/>
      <c r="H3" s="368"/>
      <c r="K3" s="289"/>
    </row>
    <row r="4" spans="1:11" ht="16.5" thickBot="1" x14ac:dyDescent="0.25">
      <c r="A4"/>
      <c r="B4" s="490" t="s">
        <v>298</v>
      </c>
      <c r="C4" s="490"/>
      <c r="D4" s="490"/>
      <c r="E4" s="490" t="s">
        <v>299</v>
      </c>
      <c r="F4" s="490"/>
      <c r="G4"/>
      <c r="H4" s="368"/>
      <c r="K4" s="289"/>
    </row>
    <row r="5" spans="1:11" ht="39" customHeight="1" x14ac:dyDescent="0.2">
      <c r="A5" s="481" t="s">
        <v>187</v>
      </c>
      <c r="B5" s="488" t="s">
        <v>285</v>
      </c>
      <c r="C5" s="489"/>
      <c r="D5" s="483" t="s">
        <v>276</v>
      </c>
      <c r="E5" s="483" t="s">
        <v>287</v>
      </c>
      <c r="F5" s="485" t="s">
        <v>300</v>
      </c>
      <c r="G5" s="486" t="s">
        <v>155</v>
      </c>
      <c r="H5" s="368"/>
    </row>
    <row r="6" spans="1:11" ht="39" customHeight="1" x14ac:dyDescent="0.2">
      <c r="A6" s="482"/>
      <c r="B6" s="408" t="s">
        <v>284</v>
      </c>
      <c r="C6" s="409" t="s">
        <v>286</v>
      </c>
      <c r="D6" s="484"/>
      <c r="E6" s="484"/>
      <c r="F6" s="484"/>
      <c r="G6" s="487"/>
      <c r="H6" s="368"/>
    </row>
    <row r="7" spans="1:11" s="83" customFormat="1" ht="21.75" customHeight="1" x14ac:dyDescent="0.2">
      <c r="A7" s="244"/>
      <c r="B7" s="320"/>
      <c r="C7" s="320"/>
      <c r="D7" s="389">
        <f>B7*1.5+C7*1.2</f>
        <v>0</v>
      </c>
      <c r="E7" s="319"/>
      <c r="F7" s="405">
        <f>E7*8*1.5</f>
        <v>0</v>
      </c>
      <c r="G7" s="410">
        <f t="shared" ref="G7:G27" si="0">IF(D7-F7&gt;=0,D7-F7,)</f>
        <v>0</v>
      </c>
      <c r="H7" s="368"/>
    </row>
    <row r="8" spans="1:11" s="83" customFormat="1" ht="21.75" customHeight="1" x14ac:dyDescent="0.2">
      <c r="A8" s="244"/>
      <c r="B8" s="320"/>
      <c r="C8" s="320"/>
      <c r="D8" s="389">
        <f t="shared" ref="D8:D27" si="1">B8*1.5+C8*1.2</f>
        <v>0</v>
      </c>
      <c r="E8" s="319"/>
      <c r="F8" s="405">
        <f t="shared" ref="F8:F27" si="2">E8*8*1.5</f>
        <v>0</v>
      </c>
      <c r="G8" s="410">
        <f t="shared" si="0"/>
        <v>0</v>
      </c>
      <c r="H8" s="368"/>
    </row>
    <row r="9" spans="1:11" s="83" customFormat="1" ht="21.75" customHeight="1" x14ac:dyDescent="0.2">
      <c r="A9" s="244"/>
      <c r="B9" s="320"/>
      <c r="C9" s="320"/>
      <c r="D9" s="389">
        <f t="shared" si="1"/>
        <v>0</v>
      </c>
      <c r="E9" s="319"/>
      <c r="F9" s="405">
        <f t="shared" si="2"/>
        <v>0</v>
      </c>
      <c r="G9" s="410">
        <f t="shared" si="0"/>
        <v>0</v>
      </c>
      <c r="H9" s="368"/>
    </row>
    <row r="10" spans="1:11" s="83" customFormat="1" ht="21.75" customHeight="1" x14ac:dyDescent="0.2">
      <c r="A10" s="244"/>
      <c r="B10" s="320"/>
      <c r="C10" s="320"/>
      <c r="D10" s="389">
        <f t="shared" si="1"/>
        <v>0</v>
      </c>
      <c r="E10" s="319"/>
      <c r="F10" s="405">
        <f t="shared" si="2"/>
        <v>0</v>
      </c>
      <c r="G10" s="410">
        <f t="shared" si="0"/>
        <v>0</v>
      </c>
      <c r="H10" s="7"/>
    </row>
    <row r="11" spans="1:11" s="83" customFormat="1" ht="21.75" customHeight="1" x14ac:dyDescent="0.2">
      <c r="A11" s="244"/>
      <c r="B11" s="320"/>
      <c r="C11" s="320"/>
      <c r="D11" s="389">
        <f t="shared" si="1"/>
        <v>0</v>
      </c>
      <c r="E11" s="319"/>
      <c r="F11" s="405">
        <f t="shared" si="2"/>
        <v>0</v>
      </c>
      <c r="G11" s="410">
        <f t="shared" si="0"/>
        <v>0</v>
      </c>
      <c r="H11" s="7"/>
    </row>
    <row r="12" spans="1:11" s="83" customFormat="1" ht="21.75" customHeight="1" x14ac:dyDescent="0.2">
      <c r="A12" s="244"/>
      <c r="B12" s="320"/>
      <c r="C12" s="320"/>
      <c r="D12" s="389">
        <f t="shared" si="1"/>
        <v>0</v>
      </c>
      <c r="E12" s="319"/>
      <c r="F12" s="405">
        <f t="shared" si="2"/>
        <v>0</v>
      </c>
      <c r="G12" s="410">
        <f t="shared" si="0"/>
        <v>0</v>
      </c>
      <c r="H12" s="7"/>
    </row>
    <row r="13" spans="1:11" s="83" customFormat="1" ht="21.75" customHeight="1" x14ac:dyDescent="0.2">
      <c r="A13" s="244"/>
      <c r="B13" s="320"/>
      <c r="C13" s="320"/>
      <c r="D13" s="389">
        <f t="shared" si="1"/>
        <v>0</v>
      </c>
      <c r="E13" s="319"/>
      <c r="F13" s="405">
        <f t="shared" si="2"/>
        <v>0</v>
      </c>
      <c r="G13" s="410">
        <f t="shared" si="0"/>
        <v>0</v>
      </c>
      <c r="H13" s="7"/>
    </row>
    <row r="14" spans="1:11" s="83" customFormat="1" ht="21.75" customHeight="1" x14ac:dyDescent="0.2">
      <c r="A14" s="244"/>
      <c r="B14" s="320"/>
      <c r="C14" s="320"/>
      <c r="D14" s="389">
        <f t="shared" si="1"/>
        <v>0</v>
      </c>
      <c r="E14" s="319"/>
      <c r="F14" s="405">
        <f t="shared" si="2"/>
        <v>0</v>
      </c>
      <c r="G14" s="410">
        <f t="shared" si="0"/>
        <v>0</v>
      </c>
      <c r="H14" s="369"/>
    </row>
    <row r="15" spans="1:11" s="83" customFormat="1" ht="21.75" customHeight="1" x14ac:dyDescent="0.2">
      <c r="A15" s="244"/>
      <c r="B15" s="320"/>
      <c r="C15" s="320"/>
      <c r="D15" s="389">
        <f t="shared" si="1"/>
        <v>0</v>
      </c>
      <c r="E15" s="319"/>
      <c r="F15" s="405">
        <f t="shared" si="2"/>
        <v>0</v>
      </c>
      <c r="G15" s="410">
        <f t="shared" si="0"/>
        <v>0</v>
      </c>
      <c r="H15" s="7"/>
    </row>
    <row r="16" spans="1:11" s="83" customFormat="1" ht="21.75" customHeight="1" x14ac:dyDescent="0.2">
      <c r="A16" s="244"/>
      <c r="B16" s="320"/>
      <c r="C16" s="320"/>
      <c r="D16" s="389">
        <f t="shared" si="1"/>
        <v>0</v>
      </c>
      <c r="E16" s="319"/>
      <c r="F16" s="405">
        <f t="shared" si="2"/>
        <v>0</v>
      </c>
      <c r="G16" s="410">
        <f t="shared" si="0"/>
        <v>0</v>
      </c>
      <c r="H16" s="7"/>
    </row>
    <row r="17" spans="1:8" s="83" customFormat="1" ht="21.75" customHeight="1" x14ac:dyDescent="0.2">
      <c r="A17" s="244"/>
      <c r="B17" s="320"/>
      <c r="C17" s="320"/>
      <c r="D17" s="389">
        <f t="shared" si="1"/>
        <v>0</v>
      </c>
      <c r="E17" s="319"/>
      <c r="F17" s="405">
        <f t="shared" si="2"/>
        <v>0</v>
      </c>
      <c r="G17" s="410">
        <f t="shared" si="0"/>
        <v>0</v>
      </c>
      <c r="H17" s="7"/>
    </row>
    <row r="18" spans="1:8" s="83" customFormat="1" ht="21.75" customHeight="1" x14ac:dyDescent="0.2">
      <c r="A18" s="244"/>
      <c r="B18" s="320"/>
      <c r="C18" s="320"/>
      <c r="D18" s="389">
        <f t="shared" si="1"/>
        <v>0</v>
      </c>
      <c r="E18" s="319"/>
      <c r="F18" s="405">
        <f t="shared" si="2"/>
        <v>0</v>
      </c>
      <c r="G18" s="410">
        <f t="shared" si="0"/>
        <v>0</v>
      </c>
      <c r="H18" s="7"/>
    </row>
    <row r="19" spans="1:8" s="83" customFormat="1" ht="21.75" customHeight="1" x14ac:dyDescent="0.2">
      <c r="A19" s="244"/>
      <c r="B19" s="320"/>
      <c r="C19" s="320"/>
      <c r="D19" s="389">
        <f t="shared" si="1"/>
        <v>0</v>
      </c>
      <c r="E19" s="319"/>
      <c r="F19" s="405">
        <f t="shared" si="2"/>
        <v>0</v>
      </c>
      <c r="G19" s="410">
        <f t="shared" si="0"/>
        <v>0</v>
      </c>
      <c r="H19" s="7"/>
    </row>
    <row r="20" spans="1:8" s="83" customFormat="1" ht="21.75" customHeight="1" x14ac:dyDescent="0.2">
      <c r="A20" s="244"/>
      <c r="B20" s="320"/>
      <c r="C20" s="320"/>
      <c r="D20" s="389">
        <f t="shared" si="1"/>
        <v>0</v>
      </c>
      <c r="E20" s="319"/>
      <c r="F20" s="405">
        <f t="shared" si="2"/>
        <v>0</v>
      </c>
      <c r="G20" s="410">
        <f t="shared" si="0"/>
        <v>0</v>
      </c>
      <c r="H20" s="7"/>
    </row>
    <row r="21" spans="1:8" s="83" customFormat="1" ht="21.75" customHeight="1" x14ac:dyDescent="0.2">
      <c r="A21" s="244"/>
      <c r="B21" s="320"/>
      <c r="C21" s="320"/>
      <c r="D21" s="389">
        <f t="shared" si="1"/>
        <v>0</v>
      </c>
      <c r="E21" s="319"/>
      <c r="F21" s="405">
        <f t="shared" si="2"/>
        <v>0</v>
      </c>
      <c r="G21" s="410">
        <f t="shared" si="0"/>
        <v>0</v>
      </c>
      <c r="H21" s="7"/>
    </row>
    <row r="22" spans="1:8" s="83" customFormat="1" ht="21.75" customHeight="1" x14ac:dyDescent="0.2">
      <c r="A22" s="244"/>
      <c r="B22" s="320"/>
      <c r="C22" s="320"/>
      <c r="D22" s="389">
        <f t="shared" si="1"/>
        <v>0</v>
      </c>
      <c r="E22" s="319"/>
      <c r="F22" s="405">
        <f t="shared" si="2"/>
        <v>0</v>
      </c>
      <c r="G22" s="410">
        <f t="shared" si="0"/>
        <v>0</v>
      </c>
      <c r="H22" s="7"/>
    </row>
    <row r="23" spans="1:8" s="83" customFormat="1" ht="21.75" customHeight="1" x14ac:dyDescent="0.2">
      <c r="A23" s="244"/>
      <c r="B23" s="320"/>
      <c r="C23" s="320"/>
      <c r="D23" s="389">
        <f t="shared" si="1"/>
        <v>0</v>
      </c>
      <c r="E23" s="319"/>
      <c r="F23" s="405">
        <f t="shared" si="2"/>
        <v>0</v>
      </c>
      <c r="G23" s="410">
        <f t="shared" si="0"/>
        <v>0</v>
      </c>
      <c r="H23" s="7"/>
    </row>
    <row r="24" spans="1:8" s="83" customFormat="1" ht="21.75" customHeight="1" x14ac:dyDescent="0.2">
      <c r="A24" s="244"/>
      <c r="B24" s="320"/>
      <c r="C24" s="320"/>
      <c r="D24" s="389">
        <f t="shared" si="1"/>
        <v>0</v>
      </c>
      <c r="E24" s="319"/>
      <c r="F24" s="405">
        <f t="shared" si="2"/>
        <v>0</v>
      </c>
      <c r="G24" s="410">
        <f t="shared" si="0"/>
        <v>0</v>
      </c>
      <c r="H24" s="7"/>
    </row>
    <row r="25" spans="1:8" s="83" customFormat="1" ht="21.75" customHeight="1" x14ac:dyDescent="0.2">
      <c r="A25" s="244"/>
      <c r="B25" s="320"/>
      <c r="C25" s="320"/>
      <c r="D25" s="389">
        <f t="shared" si="1"/>
        <v>0</v>
      </c>
      <c r="E25" s="319"/>
      <c r="F25" s="405">
        <f t="shared" si="2"/>
        <v>0</v>
      </c>
      <c r="G25" s="410">
        <f t="shared" si="0"/>
        <v>0</v>
      </c>
      <c r="H25" s="7"/>
    </row>
    <row r="26" spans="1:8" s="83" customFormat="1" ht="21.75" customHeight="1" x14ac:dyDescent="0.2">
      <c r="A26" s="244"/>
      <c r="B26" s="320"/>
      <c r="C26" s="320"/>
      <c r="D26" s="389">
        <f t="shared" si="1"/>
        <v>0</v>
      </c>
      <c r="E26" s="319"/>
      <c r="F26" s="405">
        <f t="shared" si="2"/>
        <v>0</v>
      </c>
      <c r="G26" s="410">
        <f t="shared" si="0"/>
        <v>0</v>
      </c>
      <c r="H26" s="7"/>
    </row>
    <row r="27" spans="1:8" s="83" customFormat="1" ht="21.75" customHeight="1" thickBot="1" x14ac:dyDescent="0.25">
      <c r="A27" s="244"/>
      <c r="B27" s="320"/>
      <c r="C27" s="320"/>
      <c r="D27" s="389">
        <f t="shared" si="1"/>
        <v>0</v>
      </c>
      <c r="E27" s="319"/>
      <c r="F27" s="405">
        <f t="shared" si="2"/>
        <v>0</v>
      </c>
      <c r="G27" s="410">
        <f t="shared" si="0"/>
        <v>0</v>
      </c>
      <c r="H27" s="7"/>
    </row>
    <row r="28" spans="1:8" s="83" customFormat="1" ht="26.25" customHeight="1" thickBot="1" x14ac:dyDescent="0.25">
      <c r="A28" s="411" t="s">
        <v>25</v>
      </c>
      <c r="B28" s="412">
        <f>SUM(B7:B27)</f>
        <v>0</v>
      </c>
      <c r="C28" s="412">
        <f t="shared" ref="C28:F28" si="3">SUM(C7:C27)</f>
        <v>0</v>
      </c>
      <c r="D28" s="242">
        <f t="shared" si="3"/>
        <v>0</v>
      </c>
      <c r="E28" s="412">
        <f t="shared" si="3"/>
        <v>0</v>
      </c>
      <c r="F28" s="242">
        <f t="shared" si="3"/>
        <v>0</v>
      </c>
      <c r="G28" s="406">
        <f>SUM(G7:G27)</f>
        <v>0</v>
      </c>
      <c r="H28" s="7"/>
    </row>
    <row r="30" spans="1:8" ht="12.75" customHeight="1" x14ac:dyDescent="0.2">
      <c r="B30" s="480" t="s">
        <v>301</v>
      </c>
      <c r="C30" s="480"/>
      <c r="D30" s="480"/>
      <c r="E30" s="480"/>
      <c r="F30" s="480"/>
      <c r="G30" s="480"/>
    </row>
    <row r="31" spans="1:8" x14ac:dyDescent="0.2">
      <c r="B31" s="480"/>
      <c r="C31" s="480"/>
      <c r="D31" s="480"/>
      <c r="E31" s="480"/>
      <c r="F31" s="480"/>
      <c r="G31" s="480"/>
    </row>
    <row r="32" spans="1:8" x14ac:dyDescent="0.2">
      <c r="B32" s="480"/>
      <c r="C32" s="480"/>
      <c r="D32" s="480"/>
      <c r="E32" s="480"/>
      <c r="F32" s="480"/>
      <c r="G32" s="480"/>
    </row>
  </sheetData>
  <sheetProtection algorithmName="SHA-512" hashValue="GXwi9GBDXyieOX1ZAMdGoYNhXZXfV6DJAbS8mjiw1BSgijqt5xz69cB632YUKrfj9fWAlVrbTl3kWCsr0Hz5uA==" saltValue="JjX70UKgp84TGEOnx7py/g==" spinCount="100000" sheet="1" formatCells="0" formatColumns="0" formatRows="0"/>
  <mergeCells count="11">
    <mergeCell ref="A1:G1"/>
    <mergeCell ref="B2:G2"/>
    <mergeCell ref="B30:G32"/>
    <mergeCell ref="A5:A6"/>
    <mergeCell ref="E5:E6"/>
    <mergeCell ref="F5:F6"/>
    <mergeCell ref="D5:D6"/>
    <mergeCell ref="G5:G6"/>
    <mergeCell ref="B5:C5"/>
    <mergeCell ref="B4:D4"/>
    <mergeCell ref="E4:F4"/>
  </mergeCells>
  <printOptions horizontalCentered="1"/>
  <pageMargins left="0.70866141732283472" right="0.70866141732283472" top="1.1811023622047245" bottom="0.78740157480314965" header="0.31496062992125984" footer="0.31496062992125984"/>
  <pageSetup paperSize="9" scale="51" orientation="landscape" r:id="rId1"/>
  <headerFooter scaleWithDoc="0">
    <oddHeader>&amp;C&amp;"Arial,Fett"&amp;12Antrag auf Gewährung von Leistungen 
gemäß DTFinVO 2024
des SMWA vom 13. Juni 2024</oddHeader>
    <oddFooter>&amp;CSeite &amp;P von &amp;N&amp;R&amp;K01+042Formularstand: 01.07.2024</oddFooter>
  </headerFooter>
  <colBreaks count="1" manualBreakCount="1">
    <brk id="7"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pageSetUpPr fitToPage="1"/>
  </sheetPr>
  <dimension ref="A1:I27"/>
  <sheetViews>
    <sheetView topLeftCell="A5" zoomScale="90" zoomScaleNormal="90" workbookViewId="0">
      <selection activeCell="I24" sqref="I24"/>
    </sheetView>
  </sheetViews>
  <sheetFormatPr baseColWidth="10" defaultColWidth="11.42578125" defaultRowHeight="12.75" x14ac:dyDescent="0.2"/>
  <cols>
    <col min="1" max="1" width="37.28515625" style="7" customWidth="1"/>
    <col min="2" max="2" width="38.28515625" style="7" customWidth="1"/>
    <col min="3" max="3" width="31.5703125" style="7" customWidth="1"/>
    <col min="4" max="6" width="23.42578125" style="7" customWidth="1"/>
    <col min="7" max="16384" width="11.42578125" style="7"/>
  </cols>
  <sheetData>
    <row r="1" spans="1:9" ht="60" customHeight="1" thickBot="1" x14ac:dyDescent="0.25">
      <c r="A1" s="477" t="s">
        <v>185</v>
      </c>
      <c r="B1" s="478"/>
      <c r="C1" s="478"/>
      <c r="D1" s="478"/>
      <c r="E1" s="478"/>
      <c r="F1" s="479"/>
    </row>
    <row r="2" spans="1:9" s="10" customFormat="1" ht="20.25" customHeight="1" thickBot="1" x14ac:dyDescent="0.25">
      <c r="A2" s="388" t="s">
        <v>35</v>
      </c>
      <c r="B2" s="496" t="s">
        <v>174</v>
      </c>
      <c r="C2" s="496"/>
      <c r="D2" s="496"/>
      <c r="E2" s="496"/>
      <c r="F2" s="497"/>
    </row>
    <row r="3" spans="1:9" ht="21.75" customHeight="1" thickBot="1" x14ac:dyDescent="0.25">
      <c r="A3"/>
      <c r="B3" s="393" t="s">
        <v>231</v>
      </c>
      <c r="C3"/>
      <c r="D3"/>
      <c r="E3"/>
      <c r="F3"/>
      <c r="I3" s="289"/>
    </row>
    <row r="4" spans="1:9" ht="42" customHeight="1" x14ac:dyDescent="0.2">
      <c r="A4" s="491" t="s">
        <v>37</v>
      </c>
      <c r="B4" s="483" t="s">
        <v>39</v>
      </c>
      <c r="C4" s="494" t="s">
        <v>160</v>
      </c>
      <c r="D4" s="394" t="s">
        <v>38</v>
      </c>
      <c r="E4" s="395" t="s">
        <v>96</v>
      </c>
      <c r="F4" s="396" t="s">
        <v>97</v>
      </c>
    </row>
    <row r="5" spans="1:9" ht="42" customHeight="1" thickBot="1" x14ac:dyDescent="0.25">
      <c r="A5" s="492"/>
      <c r="B5" s="493"/>
      <c r="C5" s="495"/>
      <c r="D5" s="397" t="s">
        <v>261</v>
      </c>
      <c r="E5" s="398" t="s">
        <v>261</v>
      </c>
      <c r="F5" s="399" t="s">
        <v>261</v>
      </c>
    </row>
    <row r="6" spans="1:9" s="83" customFormat="1" ht="21.75" customHeight="1" x14ac:dyDescent="0.2">
      <c r="A6" s="244"/>
      <c r="B6" s="245"/>
      <c r="C6" s="246"/>
      <c r="D6" s="247"/>
      <c r="E6" s="247"/>
      <c r="F6" s="400">
        <f>D6-E6</f>
        <v>0</v>
      </c>
    </row>
    <row r="7" spans="1:9" s="83" customFormat="1" ht="21.75" customHeight="1" x14ac:dyDescent="0.2">
      <c r="A7" s="244"/>
      <c r="B7" s="245"/>
      <c r="C7" s="246"/>
      <c r="D7" s="359"/>
      <c r="E7" s="360"/>
      <c r="F7" s="401">
        <f t="shared" ref="F7:F26" si="0">D7-E7</f>
        <v>0</v>
      </c>
    </row>
    <row r="8" spans="1:9" s="83" customFormat="1" ht="21.75" customHeight="1" x14ac:dyDescent="0.2">
      <c r="A8" s="244"/>
      <c r="B8" s="245"/>
      <c r="C8" s="246"/>
      <c r="D8" s="248"/>
      <c r="E8" s="247"/>
      <c r="F8" s="401">
        <f t="shared" si="0"/>
        <v>0</v>
      </c>
    </row>
    <row r="9" spans="1:9" s="83" customFormat="1" ht="21.75" customHeight="1" x14ac:dyDescent="0.2">
      <c r="A9" s="244"/>
      <c r="B9" s="245"/>
      <c r="C9" s="246"/>
      <c r="D9" s="248"/>
      <c r="E9" s="248"/>
      <c r="F9" s="401">
        <f t="shared" si="0"/>
        <v>0</v>
      </c>
    </row>
    <row r="10" spans="1:9" s="83" customFormat="1" ht="21.75" customHeight="1" x14ac:dyDescent="0.2">
      <c r="A10" s="244"/>
      <c r="B10" s="245"/>
      <c r="C10" s="246"/>
      <c r="D10" s="248"/>
      <c r="E10" s="248"/>
      <c r="F10" s="249">
        <f t="shared" si="0"/>
        <v>0</v>
      </c>
    </row>
    <row r="11" spans="1:9" s="83" customFormat="1" ht="21.75" customHeight="1" x14ac:dyDescent="0.2">
      <c r="A11" s="244"/>
      <c r="B11" s="245"/>
      <c r="C11" s="246"/>
      <c r="D11" s="248"/>
      <c r="E11" s="248"/>
      <c r="F11" s="249">
        <f t="shared" si="0"/>
        <v>0</v>
      </c>
    </row>
    <row r="12" spans="1:9" s="83" customFormat="1" ht="21.75" customHeight="1" x14ac:dyDescent="0.2">
      <c r="A12" s="244"/>
      <c r="B12" s="245"/>
      <c r="C12" s="246"/>
      <c r="D12" s="248"/>
      <c r="E12" s="248"/>
      <c r="F12" s="249">
        <f t="shared" si="0"/>
        <v>0</v>
      </c>
    </row>
    <row r="13" spans="1:9" s="83" customFormat="1" ht="21.75" customHeight="1" x14ac:dyDescent="0.2">
      <c r="A13" s="244"/>
      <c r="B13" s="245"/>
      <c r="C13" s="246"/>
      <c r="D13" s="248"/>
      <c r="E13" s="248"/>
      <c r="F13" s="249">
        <f t="shared" si="0"/>
        <v>0</v>
      </c>
    </row>
    <row r="14" spans="1:9" s="83" customFormat="1" ht="21.75" customHeight="1" x14ac:dyDescent="0.2">
      <c r="A14" s="244"/>
      <c r="B14" s="245"/>
      <c r="C14" s="246"/>
      <c r="D14" s="248"/>
      <c r="E14" s="248"/>
      <c r="F14" s="249">
        <f t="shared" si="0"/>
        <v>0</v>
      </c>
    </row>
    <row r="15" spans="1:9" s="83" customFormat="1" ht="21.75" customHeight="1" x14ac:dyDescent="0.2">
      <c r="A15" s="244"/>
      <c r="B15" s="245"/>
      <c r="C15" s="246"/>
      <c r="D15" s="248"/>
      <c r="E15" s="248"/>
      <c r="F15" s="249">
        <f t="shared" si="0"/>
        <v>0</v>
      </c>
    </row>
    <row r="16" spans="1:9" s="83" customFormat="1" ht="21.75" customHeight="1" x14ac:dyDescent="0.2">
      <c r="A16" s="244"/>
      <c r="B16" s="245"/>
      <c r="C16" s="246"/>
      <c r="D16" s="248"/>
      <c r="E16" s="248"/>
      <c r="F16" s="249">
        <f t="shared" si="0"/>
        <v>0</v>
      </c>
    </row>
    <row r="17" spans="1:6" s="83" customFormat="1" ht="21.75" customHeight="1" x14ac:dyDescent="0.2">
      <c r="A17" s="244"/>
      <c r="B17" s="245"/>
      <c r="C17" s="246"/>
      <c r="D17" s="248"/>
      <c r="E17" s="248"/>
      <c r="F17" s="249">
        <f t="shared" si="0"/>
        <v>0</v>
      </c>
    </row>
    <row r="18" spans="1:6" s="83" customFormat="1" ht="21.75" customHeight="1" x14ac:dyDescent="0.2">
      <c r="A18" s="244"/>
      <c r="B18" s="245"/>
      <c r="C18" s="246"/>
      <c r="D18" s="248"/>
      <c r="E18" s="248"/>
      <c r="F18" s="249">
        <f t="shared" si="0"/>
        <v>0</v>
      </c>
    </row>
    <row r="19" spans="1:6" s="83" customFormat="1" ht="21.75" customHeight="1" x14ac:dyDescent="0.2">
      <c r="A19" s="244"/>
      <c r="B19" s="245"/>
      <c r="C19" s="246"/>
      <c r="D19" s="248"/>
      <c r="E19" s="248"/>
      <c r="F19" s="249">
        <f t="shared" si="0"/>
        <v>0</v>
      </c>
    </row>
    <row r="20" spans="1:6" s="83" customFormat="1" ht="21.75" customHeight="1" x14ac:dyDescent="0.2">
      <c r="A20" s="244"/>
      <c r="B20" s="245"/>
      <c r="C20" s="246"/>
      <c r="D20" s="248"/>
      <c r="E20" s="248"/>
      <c r="F20" s="249">
        <f t="shared" si="0"/>
        <v>0</v>
      </c>
    </row>
    <row r="21" spans="1:6" s="83" customFormat="1" ht="21.75" customHeight="1" x14ac:dyDescent="0.2">
      <c r="A21" s="244"/>
      <c r="B21" s="245"/>
      <c r="C21" s="246"/>
      <c r="D21" s="248"/>
      <c r="E21" s="248"/>
      <c r="F21" s="249">
        <f t="shared" si="0"/>
        <v>0</v>
      </c>
    </row>
    <row r="22" spans="1:6" s="83" customFormat="1" ht="21.75" customHeight="1" x14ac:dyDescent="0.2">
      <c r="A22" s="244"/>
      <c r="B22" s="245"/>
      <c r="C22" s="246"/>
      <c r="D22" s="248"/>
      <c r="E22" s="248"/>
      <c r="F22" s="249">
        <f t="shared" si="0"/>
        <v>0</v>
      </c>
    </row>
    <row r="23" spans="1:6" s="83" customFormat="1" ht="21.75" customHeight="1" x14ac:dyDescent="0.2">
      <c r="A23" s="244"/>
      <c r="B23" s="245"/>
      <c r="C23" s="246"/>
      <c r="D23" s="248"/>
      <c r="E23" s="248"/>
      <c r="F23" s="249">
        <f t="shared" si="0"/>
        <v>0</v>
      </c>
    </row>
    <row r="24" spans="1:6" s="83" customFormat="1" ht="21.75" customHeight="1" x14ac:dyDescent="0.2">
      <c r="A24" s="244"/>
      <c r="B24" s="245"/>
      <c r="C24" s="246"/>
      <c r="D24" s="248"/>
      <c r="E24" s="248"/>
      <c r="F24" s="249">
        <f t="shared" si="0"/>
        <v>0</v>
      </c>
    </row>
    <row r="25" spans="1:6" s="83" customFormat="1" ht="21.75" customHeight="1" x14ac:dyDescent="0.2">
      <c r="A25" s="244"/>
      <c r="B25" s="245"/>
      <c r="C25" s="246"/>
      <c r="D25" s="248"/>
      <c r="E25" s="248"/>
      <c r="F25" s="249">
        <f t="shared" si="0"/>
        <v>0</v>
      </c>
    </row>
    <row r="26" spans="1:6" s="83" customFormat="1" ht="21.75" customHeight="1" thickBot="1" x14ac:dyDescent="0.25">
      <c r="A26" s="250"/>
      <c r="B26" s="251"/>
      <c r="C26" s="252"/>
      <c r="D26" s="253"/>
      <c r="E26" s="253"/>
      <c r="F26" s="254">
        <f t="shared" si="0"/>
        <v>0</v>
      </c>
    </row>
    <row r="27" spans="1:6" s="83" customFormat="1" ht="26.25" customHeight="1" thickBot="1" x14ac:dyDescent="0.25">
      <c r="A27" s="390" t="s">
        <v>25</v>
      </c>
      <c r="B27" s="391"/>
      <c r="C27" s="391"/>
      <c r="D27" s="242">
        <f>SUM(D6:D26)</f>
        <v>0</v>
      </c>
      <c r="E27" s="243">
        <f>SUM(E6:E26)</f>
        <v>0</v>
      </c>
      <c r="F27" s="407">
        <f t="shared" ref="F27" si="1">SUM(F6:F26)</f>
        <v>0</v>
      </c>
    </row>
  </sheetData>
  <sheetProtection algorithmName="SHA-512" hashValue="ylGUtoGPqrhH/kG76G5ZoiIbD335rF225IfzKG0G63NrCI9JJj+VB///usmzRd9UGkNQHNSF/LmyTEGbSqNS4A==" saltValue="kB7pC1fiS6s5eNg4FGd9oQ==" spinCount="100000" sheet="1" formatCells="0" formatColumns="0" formatRows="0"/>
  <mergeCells count="5">
    <mergeCell ref="A4:A5"/>
    <mergeCell ref="B4:B5"/>
    <mergeCell ref="C4:C5"/>
    <mergeCell ref="A1:F1"/>
    <mergeCell ref="B2:F2"/>
  </mergeCells>
  <printOptions horizontalCentered="1"/>
  <pageMargins left="0.70866141732283472" right="0.70866141732283472" top="1.1811023622047245" bottom="0.78740157480314965" header="0.31496062992125984" footer="0.31496062992125984"/>
  <pageSetup paperSize="9" scale="62" orientation="landscape" r:id="rId1"/>
  <headerFooter scaleWithDoc="0">
    <oddHeader>&amp;C&amp;"Arial,Fett"&amp;12Antrag auf Gewährung von Leistungen 
gemäß DTFinVO 2024
des SMWA vom 13. Juni 2024</oddHeader>
    <oddFooter>&amp;CSeite &amp;P von &amp;N&amp;R&amp;K01+042Formularstand: 01.07.2024</oddFooter>
  </headerFooter>
  <colBreaks count="1" manualBreakCount="1">
    <brk id="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3"/>
  <sheetViews>
    <sheetView tabSelected="1" view="pageLayout" topLeftCell="C25" zoomScaleNormal="90" zoomScaleSheetLayoutView="100" workbookViewId="0">
      <selection activeCell="L28" sqref="L28"/>
    </sheetView>
  </sheetViews>
  <sheetFormatPr baseColWidth="10" defaultColWidth="11.42578125" defaultRowHeight="12.75" x14ac:dyDescent="0.2"/>
  <cols>
    <col min="1" max="1" width="12.140625" style="7" customWidth="1"/>
    <col min="2" max="2" width="101.7109375" style="7" customWidth="1"/>
    <col min="3" max="3" width="6.7109375" style="63" bestFit="1" customWidth="1"/>
    <col min="4" max="4" width="23.140625" style="63" customWidth="1"/>
    <col min="5" max="5" width="80.7109375" style="7" customWidth="1"/>
    <col min="6" max="6" width="34.42578125" style="7" customWidth="1"/>
    <col min="7" max="16384" width="11.42578125" style="7"/>
  </cols>
  <sheetData>
    <row r="1" spans="1:7" s="10" customFormat="1" ht="30" customHeight="1" thickBot="1" x14ac:dyDescent="0.25">
      <c r="A1" s="415" t="s">
        <v>243</v>
      </c>
      <c r="B1" s="416"/>
      <c r="C1" s="416"/>
      <c r="D1" s="417"/>
      <c r="F1" s="59"/>
      <c r="G1" s="59"/>
    </row>
    <row r="2" spans="1:7" s="10" customFormat="1" ht="21" customHeight="1" thickBot="1" x14ac:dyDescent="0.25">
      <c r="A2" s="65" t="s">
        <v>35</v>
      </c>
      <c r="B2" s="418"/>
      <c r="C2" s="419"/>
      <c r="D2" s="420"/>
    </row>
    <row r="3" spans="1:7" ht="25.5" x14ac:dyDescent="0.2">
      <c r="A3" s="219" t="s">
        <v>1</v>
      </c>
      <c r="B3" s="220" t="s">
        <v>0</v>
      </c>
      <c r="C3" s="278" t="s">
        <v>9</v>
      </c>
      <c r="D3" s="256" t="s">
        <v>266</v>
      </c>
      <c r="E3" s="155" t="s">
        <v>151</v>
      </c>
    </row>
    <row r="4" spans="1:7" ht="38.25" x14ac:dyDescent="0.2">
      <c r="A4" s="48">
        <v>1</v>
      </c>
      <c r="B4" s="199" t="s">
        <v>275</v>
      </c>
      <c r="C4" s="279"/>
      <c r="D4" s="257"/>
      <c r="E4" s="198" t="s">
        <v>244</v>
      </c>
      <c r="F4" s="93"/>
      <c r="G4" s="93"/>
    </row>
    <row r="5" spans="1:7" ht="20.25" customHeight="1" x14ac:dyDescent="0.2">
      <c r="A5" s="20">
        <v>11</v>
      </c>
      <c r="B5" s="185" t="s">
        <v>274</v>
      </c>
      <c r="C5" s="28" t="s">
        <v>10</v>
      </c>
      <c r="D5" s="258">
        <f>SUM('Anl1.1.1_Fahrgeldeinnahmen'!O17,'Anl1.1.2_Fahrgeldeinnahmen'!O9,'Anl1.1.3_Fahrgeldeinnahmen'!O9,'Anl1.1.4_Fahrgeldeinnahmen'!O25)</f>
        <v>0</v>
      </c>
      <c r="E5" s="83" t="s">
        <v>152</v>
      </c>
      <c r="F5" s="93"/>
      <c r="G5" s="93"/>
    </row>
    <row r="6" spans="1:7" ht="20.25" customHeight="1" x14ac:dyDescent="0.2">
      <c r="A6" s="20">
        <v>12</v>
      </c>
      <c r="B6" s="185" t="s">
        <v>245</v>
      </c>
      <c r="C6" s="28" t="s">
        <v>10</v>
      </c>
      <c r="D6" s="258">
        <f>SUM('Anl1.1.1_Fahrgeldeinnahmen'!O18,'Anl1.1.2_Fahrgeldeinnahmen'!O10,'Anl1.1.3_Fahrgeldeinnahmen'!O10,'Anl1.1.4_Fahrgeldeinnahmen'!O26)</f>
        <v>0</v>
      </c>
      <c r="E6" s="83" t="s">
        <v>152</v>
      </c>
      <c r="F6" s="93"/>
      <c r="G6" s="93"/>
    </row>
    <row r="7" spans="1:7" ht="20.25" customHeight="1" x14ac:dyDescent="0.2">
      <c r="A7" s="200">
        <v>13</v>
      </c>
      <c r="B7" s="201" t="s">
        <v>280</v>
      </c>
      <c r="C7" s="279"/>
      <c r="D7" s="257"/>
      <c r="E7" s="370" t="s">
        <v>295</v>
      </c>
    </row>
    <row r="8" spans="1:7" ht="20.25" customHeight="1" x14ac:dyDescent="0.2">
      <c r="A8" s="200">
        <v>131</v>
      </c>
      <c r="B8" s="202" t="s">
        <v>203</v>
      </c>
      <c r="C8" s="280"/>
      <c r="D8" s="259"/>
      <c r="E8" s="83"/>
    </row>
    <row r="9" spans="1:7" ht="25.5" x14ac:dyDescent="0.2">
      <c r="A9" s="20">
        <v>132</v>
      </c>
      <c r="B9" s="186" t="s">
        <v>204</v>
      </c>
      <c r="C9" s="28" t="s">
        <v>154</v>
      </c>
      <c r="D9" s="321"/>
      <c r="E9" s="364" t="s">
        <v>242</v>
      </c>
    </row>
    <row r="10" spans="1:7" ht="25.5" x14ac:dyDescent="0.2">
      <c r="A10" s="20">
        <v>133</v>
      </c>
      <c r="B10" s="186" t="s">
        <v>205</v>
      </c>
      <c r="C10" s="28" t="s">
        <v>154</v>
      </c>
      <c r="D10" s="321"/>
      <c r="E10" s="364" t="s">
        <v>242</v>
      </c>
    </row>
    <row r="11" spans="1:7" ht="20.25" customHeight="1" x14ac:dyDescent="0.2">
      <c r="A11" s="200">
        <v>134</v>
      </c>
      <c r="B11" s="202" t="s">
        <v>246</v>
      </c>
      <c r="C11" s="280"/>
      <c r="D11" s="260"/>
      <c r="E11" s="83"/>
    </row>
    <row r="12" spans="1:7" ht="25.5" x14ac:dyDescent="0.2">
      <c r="A12" s="20">
        <v>135</v>
      </c>
      <c r="B12" s="186" t="s">
        <v>204</v>
      </c>
      <c r="C12" s="28" t="s">
        <v>154</v>
      </c>
      <c r="D12" s="321"/>
      <c r="E12" s="364" t="s">
        <v>242</v>
      </c>
    </row>
    <row r="13" spans="1:7" ht="25.5" x14ac:dyDescent="0.2">
      <c r="A13" s="20">
        <v>136</v>
      </c>
      <c r="B13" s="186" t="s">
        <v>205</v>
      </c>
      <c r="C13" s="28" t="s">
        <v>154</v>
      </c>
      <c r="D13" s="321"/>
      <c r="E13" s="364" t="s">
        <v>242</v>
      </c>
    </row>
    <row r="14" spans="1:7" ht="20.25" customHeight="1" x14ac:dyDescent="0.2">
      <c r="A14" s="20">
        <v>137</v>
      </c>
      <c r="B14" s="185" t="s">
        <v>153</v>
      </c>
      <c r="C14" s="28" t="s">
        <v>11</v>
      </c>
      <c r="D14" s="261">
        <f>IF((D9+D10)&gt;0,(D12+D13)/(D10+D9)-1,0)</f>
        <v>0</v>
      </c>
      <c r="E14" s="362" t="s">
        <v>240</v>
      </c>
    </row>
    <row r="15" spans="1:7" ht="20.25" customHeight="1" x14ac:dyDescent="0.2">
      <c r="A15" s="20">
        <v>138</v>
      </c>
      <c r="B15" s="185" t="s">
        <v>206</v>
      </c>
      <c r="C15" s="28" t="s">
        <v>11</v>
      </c>
      <c r="D15" s="413">
        <f>D14*0.3</f>
        <v>0</v>
      </c>
      <c r="E15" s="362" t="s">
        <v>240</v>
      </c>
    </row>
    <row r="16" spans="1:7" ht="20.25" customHeight="1" x14ac:dyDescent="0.2">
      <c r="A16" s="361" t="s">
        <v>238</v>
      </c>
      <c r="B16" s="203" t="s">
        <v>278</v>
      </c>
      <c r="C16" s="195" t="s">
        <v>10</v>
      </c>
      <c r="D16" s="262">
        <f>IF(D17&gt;0,0,D6+D15*D6)</f>
        <v>0</v>
      </c>
      <c r="E16" s="362" t="s">
        <v>240</v>
      </c>
    </row>
    <row r="17" spans="1:7" ht="25.5" x14ac:dyDescent="0.2">
      <c r="A17" s="361" t="s">
        <v>239</v>
      </c>
      <c r="B17" s="203" t="s">
        <v>279</v>
      </c>
      <c r="C17" s="195" t="s">
        <v>10</v>
      </c>
      <c r="D17" s="323"/>
      <c r="E17" s="363" t="s">
        <v>241</v>
      </c>
    </row>
    <row r="18" spans="1:7" ht="20.25" customHeight="1" x14ac:dyDescent="0.2">
      <c r="A18" s="204">
        <v>14</v>
      </c>
      <c r="B18" s="295" t="s">
        <v>247</v>
      </c>
      <c r="C18" s="296" t="s">
        <v>10</v>
      </c>
      <c r="D18" s="297">
        <f>MAX(D16,D17)*2.6%</f>
        <v>0</v>
      </c>
      <c r="E18" s="294"/>
    </row>
    <row r="19" spans="1:7" ht="20.25" customHeight="1" x14ac:dyDescent="0.2">
      <c r="A19" s="204">
        <v>15</v>
      </c>
      <c r="B19" s="203" t="s">
        <v>248</v>
      </c>
      <c r="C19" s="195" t="s">
        <v>10</v>
      </c>
      <c r="D19" s="262">
        <f>SUM(MAX(D16,D17),D18)</f>
        <v>0</v>
      </c>
      <c r="E19" s="83"/>
    </row>
    <row r="20" spans="1:7" ht="20.25" customHeight="1" x14ac:dyDescent="0.2">
      <c r="A20" s="20">
        <v>16</v>
      </c>
      <c r="B20" s="185" t="s">
        <v>249</v>
      </c>
      <c r="C20" s="28" t="s">
        <v>10</v>
      </c>
      <c r="D20" s="258">
        <f>SUM('Anl1.1.1_Fahrgeldeinnahmen'!O19,'Anl1.1.2_Fahrgeldeinnahmen'!O11,'Anl1.1.3_Fahrgeldeinnahmen'!O11,'Anl1.1.4_Fahrgeldeinnahmen'!O27)</f>
        <v>0</v>
      </c>
      <c r="E20" s="83" t="s">
        <v>152</v>
      </c>
      <c r="F20" s="93"/>
      <c r="G20" s="93"/>
    </row>
    <row r="21" spans="1:7" ht="20.25" customHeight="1" x14ac:dyDescent="0.2">
      <c r="A21" s="42">
        <v>17</v>
      </c>
      <c r="B21" s="187" t="s">
        <v>263</v>
      </c>
      <c r="C21" s="44" t="s">
        <v>10</v>
      </c>
      <c r="D21" s="263">
        <f>D19-D20</f>
        <v>0</v>
      </c>
      <c r="E21" s="83"/>
    </row>
    <row r="22" spans="1:7" ht="9" customHeight="1" x14ac:dyDescent="0.2">
      <c r="A22" s="206"/>
      <c r="B22" s="207"/>
      <c r="C22" s="281"/>
      <c r="D22" s="264"/>
      <c r="E22" s="83"/>
    </row>
    <row r="23" spans="1:7" ht="20.25" customHeight="1" x14ac:dyDescent="0.2">
      <c r="A23" s="48">
        <v>2</v>
      </c>
      <c r="B23" s="205" t="s">
        <v>250</v>
      </c>
      <c r="C23" s="279"/>
      <c r="D23" s="257"/>
      <c r="E23" s="83"/>
    </row>
    <row r="24" spans="1:7" ht="20.25" customHeight="1" x14ac:dyDescent="0.2">
      <c r="A24" s="20">
        <v>21</v>
      </c>
      <c r="B24" s="185" t="s">
        <v>30</v>
      </c>
      <c r="C24" s="28" t="s">
        <v>11</v>
      </c>
      <c r="D24" s="414" t="s">
        <v>294</v>
      </c>
      <c r="E24" s="83"/>
    </row>
    <row r="25" spans="1:7" ht="20.25" customHeight="1" x14ac:dyDescent="0.2">
      <c r="A25" s="20">
        <v>22</v>
      </c>
      <c r="B25" s="185" t="s">
        <v>29</v>
      </c>
      <c r="C25" s="28" t="s">
        <v>11</v>
      </c>
      <c r="D25" s="414" t="s">
        <v>294</v>
      </c>
      <c r="E25" s="83"/>
    </row>
    <row r="26" spans="1:7" ht="20.25" customHeight="1" x14ac:dyDescent="0.2">
      <c r="A26" s="20">
        <v>23</v>
      </c>
      <c r="B26" s="185" t="s">
        <v>251</v>
      </c>
      <c r="C26" s="28" t="s">
        <v>11</v>
      </c>
      <c r="D26" s="322"/>
      <c r="E26" s="83" t="s">
        <v>150</v>
      </c>
    </row>
    <row r="27" spans="1:7" ht="20.25" customHeight="1" x14ac:dyDescent="0.2">
      <c r="A27" s="20">
        <v>24</v>
      </c>
      <c r="B27" s="185" t="s">
        <v>252</v>
      </c>
      <c r="C27" s="28" t="s">
        <v>11</v>
      </c>
      <c r="D27" s="322"/>
      <c r="E27" s="83" t="s">
        <v>150</v>
      </c>
    </row>
    <row r="28" spans="1:7" ht="33" customHeight="1" x14ac:dyDescent="0.2">
      <c r="A28" s="20">
        <v>25</v>
      </c>
      <c r="B28" s="184" t="s">
        <v>302</v>
      </c>
      <c r="C28" s="28" t="s">
        <v>10</v>
      </c>
      <c r="D28" s="323"/>
      <c r="E28" s="83" t="s">
        <v>150</v>
      </c>
      <c r="F28" s="197"/>
    </row>
    <row r="29" spans="1:7" ht="33" customHeight="1" x14ac:dyDescent="0.2">
      <c r="A29" s="20">
        <v>26</v>
      </c>
      <c r="B29" s="184" t="s">
        <v>253</v>
      </c>
      <c r="C29" s="28" t="s">
        <v>10</v>
      </c>
      <c r="D29" s="323"/>
      <c r="E29" s="83" t="s">
        <v>150</v>
      </c>
    </row>
    <row r="30" spans="1:7" ht="20.25" customHeight="1" x14ac:dyDescent="0.2">
      <c r="A30" s="42">
        <v>27</v>
      </c>
      <c r="B30" s="187" t="s">
        <v>157</v>
      </c>
      <c r="C30" s="44" t="s">
        <v>10</v>
      </c>
      <c r="D30" s="265">
        <f t="shared" ref="D30" si="0">D28-D29</f>
        <v>0</v>
      </c>
      <c r="E30" s="83"/>
    </row>
    <row r="31" spans="1:7" ht="9" customHeight="1" x14ac:dyDescent="0.2">
      <c r="A31" s="206"/>
      <c r="B31" s="208"/>
      <c r="C31" s="281"/>
      <c r="D31" s="264"/>
      <c r="E31" s="83"/>
    </row>
    <row r="32" spans="1:7" ht="33" customHeight="1" x14ac:dyDescent="0.2">
      <c r="A32" s="209">
        <v>3</v>
      </c>
      <c r="B32" s="210" t="s">
        <v>254</v>
      </c>
      <c r="C32" s="282"/>
      <c r="D32" s="266"/>
      <c r="E32" s="83"/>
    </row>
    <row r="33" spans="1:6" ht="38.25" customHeight="1" x14ac:dyDescent="0.2">
      <c r="A33" s="17">
        <v>31</v>
      </c>
      <c r="B33" s="188" t="s">
        <v>267</v>
      </c>
      <c r="C33" s="34" t="s">
        <v>10</v>
      </c>
      <c r="D33" s="267">
        <f>'Anl1.3_allgVorschrift'!P16</f>
        <v>0</v>
      </c>
      <c r="E33" s="83" t="s">
        <v>191</v>
      </c>
    </row>
    <row r="34" spans="1:6" ht="38.25" customHeight="1" x14ac:dyDescent="0.2">
      <c r="A34" s="17">
        <v>32</v>
      </c>
      <c r="B34" s="188" t="s">
        <v>268</v>
      </c>
      <c r="C34" s="34" t="s">
        <v>10</v>
      </c>
      <c r="D34" s="267">
        <f>'Anl1.3_allgVorschrift'!P17</f>
        <v>0</v>
      </c>
      <c r="E34" s="83" t="s">
        <v>191</v>
      </c>
    </row>
    <row r="35" spans="1:6" ht="20.25" customHeight="1" x14ac:dyDescent="0.2">
      <c r="A35" s="45">
        <v>33</v>
      </c>
      <c r="B35" s="187" t="s">
        <v>4</v>
      </c>
      <c r="C35" s="47" t="s">
        <v>10</v>
      </c>
      <c r="D35" s="268">
        <f t="shared" ref="D35" si="1">D33-D34</f>
        <v>0</v>
      </c>
      <c r="E35" s="83" t="s">
        <v>191</v>
      </c>
    </row>
    <row r="36" spans="1:6" ht="32.25" customHeight="1" x14ac:dyDescent="0.2">
      <c r="A36" s="211">
        <v>4</v>
      </c>
      <c r="B36" s="199" t="s">
        <v>169</v>
      </c>
      <c r="C36" s="283"/>
      <c r="D36" s="269"/>
      <c r="E36" s="83"/>
    </row>
    <row r="37" spans="1:6" ht="20.25" customHeight="1" x14ac:dyDescent="0.2">
      <c r="A37" s="17">
        <v>41</v>
      </c>
      <c r="B37" s="188" t="s">
        <v>170</v>
      </c>
      <c r="C37" s="34" t="s">
        <v>10</v>
      </c>
      <c r="D37" s="267">
        <f>IF('Anl1.4.1_BT_Gk'!D16&lt;&gt;0,'Anl1.4.1_BT_Gk'!D16,IF('Anl1.4.2_BT_SPNV_AT'!D17&lt;&gt;0,'Anl1.4.2_BT_SPNV_AT'!D17,IF('Anl1.4.3_BT_VU'!D11&lt;&gt;0,'Anl1.4.3_BT_VU'!D11,0)))</f>
        <v>0</v>
      </c>
      <c r="E37" s="421" t="s">
        <v>277</v>
      </c>
      <c r="F37" s="422"/>
    </row>
    <row r="38" spans="1:6" ht="20.25" customHeight="1" x14ac:dyDescent="0.2">
      <c r="A38" s="17">
        <v>42</v>
      </c>
      <c r="B38" s="188" t="s">
        <v>171</v>
      </c>
      <c r="C38" s="34" t="s">
        <v>10</v>
      </c>
      <c r="D38" s="267">
        <f>IF('Anl1.4.1_BT_Gk'!D25&lt;&gt;0,'Anl1.4.1_BT_Gk'!D25,IF('Anl1.4.2_BT_SPNV_AT'!D26&lt;&gt;0,'Anl1.4.2_BT_SPNV_AT'!D26,IF('Anl1.4.3_BT_VU'!D19&lt;&gt;0,'Anl1.4.3_BT_VU'!D19,0)))</f>
        <v>0</v>
      </c>
      <c r="E38" s="421"/>
      <c r="F38" s="422"/>
    </row>
    <row r="39" spans="1:6" ht="20.25" customHeight="1" x14ac:dyDescent="0.2">
      <c r="A39" s="45">
        <v>43</v>
      </c>
      <c r="B39" s="187" t="s">
        <v>172</v>
      </c>
      <c r="C39" s="47" t="s">
        <v>10</v>
      </c>
      <c r="D39" s="268">
        <f>SUM(D37:D38)*(-1)</f>
        <v>0</v>
      </c>
      <c r="E39" s="83"/>
    </row>
    <row r="40" spans="1:6" ht="9" customHeight="1" x14ac:dyDescent="0.2">
      <c r="A40" s="212"/>
      <c r="B40" s="213"/>
      <c r="C40" s="284"/>
      <c r="D40" s="270"/>
      <c r="E40" s="83"/>
    </row>
    <row r="41" spans="1:6" ht="33" customHeight="1" x14ac:dyDescent="0.2">
      <c r="A41" s="209">
        <v>5</v>
      </c>
      <c r="B41" s="210" t="s">
        <v>255</v>
      </c>
      <c r="C41" s="282"/>
      <c r="D41" s="266"/>
      <c r="E41" s="83"/>
    </row>
    <row r="42" spans="1:6" ht="20.25" customHeight="1" x14ac:dyDescent="0.2">
      <c r="A42" s="17">
        <v>51</v>
      </c>
      <c r="B42" s="188" t="s">
        <v>188</v>
      </c>
      <c r="C42" s="285" t="s">
        <v>10</v>
      </c>
      <c r="D42" s="267">
        <f>'Anl1.5_Abokunden'!G28</f>
        <v>0</v>
      </c>
      <c r="E42" s="83" t="s">
        <v>189</v>
      </c>
    </row>
    <row r="43" spans="1:6" ht="20.25" customHeight="1" x14ac:dyDescent="0.2">
      <c r="A43" s="17">
        <v>52</v>
      </c>
      <c r="B43" s="188" t="s">
        <v>290</v>
      </c>
      <c r="C43" s="285" t="s">
        <v>291</v>
      </c>
      <c r="D43" s="266" t="s">
        <v>294</v>
      </c>
      <c r="E43" s="83"/>
    </row>
    <row r="44" spans="1:6" ht="20.25" customHeight="1" x14ac:dyDescent="0.2">
      <c r="A44" s="17">
        <v>53</v>
      </c>
      <c r="B44" s="188" t="s">
        <v>292</v>
      </c>
      <c r="C44" s="285" t="s">
        <v>291</v>
      </c>
      <c r="D44" s="266" t="s">
        <v>294</v>
      </c>
      <c r="E44" s="83"/>
    </row>
    <row r="45" spans="1:6" ht="20.25" customHeight="1" x14ac:dyDescent="0.2">
      <c r="A45" s="17">
        <v>54</v>
      </c>
      <c r="B45" s="188" t="s">
        <v>293</v>
      </c>
      <c r="C45" s="285" t="s">
        <v>10</v>
      </c>
      <c r="D45" s="266" t="s">
        <v>294</v>
      </c>
      <c r="E45" s="83"/>
    </row>
    <row r="46" spans="1:6" ht="20.25" customHeight="1" x14ac:dyDescent="0.2">
      <c r="A46" s="55">
        <v>55</v>
      </c>
      <c r="B46" s="187" t="s">
        <v>156</v>
      </c>
      <c r="C46" s="47" t="s">
        <v>10</v>
      </c>
      <c r="D46" s="265">
        <f>D42</f>
        <v>0</v>
      </c>
      <c r="E46" s="83"/>
    </row>
    <row r="47" spans="1:6" ht="13.5" thickBot="1" x14ac:dyDescent="0.25">
      <c r="A47" s="17"/>
      <c r="B47" s="189"/>
      <c r="C47" s="34"/>
      <c r="D47" s="271"/>
      <c r="E47" s="83"/>
    </row>
    <row r="48" spans="1:6" ht="33" customHeight="1" thickBot="1" x14ac:dyDescent="0.25">
      <c r="A48" s="214">
        <v>6</v>
      </c>
      <c r="B48" s="290" t="s">
        <v>296</v>
      </c>
      <c r="C48" s="287"/>
      <c r="D48" s="275"/>
      <c r="E48" s="83"/>
    </row>
    <row r="49" spans="1:5" ht="20.25" customHeight="1" x14ac:dyDescent="0.2">
      <c r="A49" s="20">
        <v>61</v>
      </c>
      <c r="B49" s="184" t="s">
        <v>269</v>
      </c>
      <c r="C49" s="28" t="s">
        <v>10</v>
      </c>
      <c r="D49" s="266" t="s">
        <v>294</v>
      </c>
      <c r="E49" s="83"/>
    </row>
    <row r="50" spans="1:5" ht="20.25" customHeight="1" x14ac:dyDescent="0.2">
      <c r="A50" s="20">
        <v>62</v>
      </c>
      <c r="B50" s="184" t="s">
        <v>270</v>
      </c>
      <c r="C50" s="28" t="s">
        <v>10</v>
      </c>
      <c r="D50" s="266" t="s">
        <v>294</v>
      </c>
      <c r="E50" s="83"/>
    </row>
    <row r="51" spans="1:5" ht="20.25" customHeight="1" x14ac:dyDescent="0.2">
      <c r="A51" s="66">
        <v>63</v>
      </c>
      <c r="B51" s="190" t="s">
        <v>184</v>
      </c>
      <c r="C51" s="122" t="s">
        <v>10</v>
      </c>
      <c r="D51" s="266" t="s">
        <v>294</v>
      </c>
      <c r="E51" s="83"/>
    </row>
    <row r="52" spans="1:5" ht="15.75" thickBot="1" x14ac:dyDescent="0.25">
      <c r="A52" s="48"/>
      <c r="B52" s="193"/>
      <c r="C52" s="50"/>
      <c r="D52" s="259"/>
      <c r="E52" s="83"/>
    </row>
    <row r="53" spans="1:5" ht="16.5" customHeight="1" thickBot="1" x14ac:dyDescent="0.25">
      <c r="A53" s="152">
        <v>7</v>
      </c>
      <c r="B53" s="191" t="s">
        <v>158</v>
      </c>
      <c r="C53" s="37" t="s">
        <v>10</v>
      </c>
      <c r="D53" s="272">
        <f>SUM(D46,D39,D35,D30,D21)</f>
        <v>0</v>
      </c>
      <c r="E53" s="83"/>
    </row>
    <row r="54" spans="1:5" ht="16.5" thickBot="1" x14ac:dyDescent="0.25">
      <c r="A54" s="38"/>
      <c r="B54" s="192"/>
      <c r="C54" s="40"/>
      <c r="D54" s="273"/>
      <c r="E54" s="83"/>
    </row>
    <row r="55" spans="1:5" ht="20.25" customHeight="1" thickBot="1" x14ac:dyDescent="0.25">
      <c r="A55" s="217" t="s">
        <v>13</v>
      </c>
      <c r="B55" s="218" t="s">
        <v>65</v>
      </c>
      <c r="C55" s="286"/>
      <c r="D55" s="274"/>
      <c r="E55" s="83"/>
    </row>
    <row r="56" spans="1:5" ht="31.5" customHeight="1" thickBot="1" x14ac:dyDescent="0.25">
      <c r="A56" s="214">
        <v>8</v>
      </c>
      <c r="B56" s="290" t="s">
        <v>288</v>
      </c>
      <c r="C56" s="287"/>
      <c r="D56" s="275"/>
      <c r="E56" s="83"/>
    </row>
    <row r="57" spans="1:5" ht="20.25" customHeight="1" x14ac:dyDescent="0.2">
      <c r="A57" s="20">
        <v>81</v>
      </c>
      <c r="B57" s="184" t="s">
        <v>269</v>
      </c>
      <c r="C57" s="28" t="s">
        <v>10</v>
      </c>
      <c r="D57" s="266" t="s">
        <v>294</v>
      </c>
      <c r="E57" s="83"/>
    </row>
    <row r="58" spans="1:5" ht="20.25" customHeight="1" x14ac:dyDescent="0.2">
      <c r="A58" s="20">
        <v>82</v>
      </c>
      <c r="B58" s="184" t="s">
        <v>271</v>
      </c>
      <c r="C58" s="28" t="s">
        <v>10</v>
      </c>
      <c r="D58" s="266" t="s">
        <v>294</v>
      </c>
      <c r="E58" s="83"/>
    </row>
    <row r="59" spans="1:5" ht="20.25" customHeight="1" x14ac:dyDescent="0.2">
      <c r="A59" s="66">
        <v>83</v>
      </c>
      <c r="B59" s="190" t="s">
        <v>297</v>
      </c>
      <c r="C59" s="122" t="s">
        <v>10</v>
      </c>
      <c r="D59" s="266" t="s">
        <v>294</v>
      </c>
      <c r="E59" s="83"/>
    </row>
    <row r="60" spans="1:5" ht="20.25" customHeight="1" x14ac:dyDescent="0.2">
      <c r="A60" s="20">
        <v>84</v>
      </c>
      <c r="B60" s="184" t="s">
        <v>272</v>
      </c>
      <c r="C60" s="28" t="s">
        <v>10</v>
      </c>
      <c r="D60" s="258">
        <f>'Anl1.6_geringAusgleich'!D27</f>
        <v>0</v>
      </c>
      <c r="E60" s="83" t="s">
        <v>186</v>
      </c>
    </row>
    <row r="61" spans="1:5" ht="20.25" customHeight="1" x14ac:dyDescent="0.2">
      <c r="A61" s="20">
        <v>85</v>
      </c>
      <c r="B61" s="184" t="s">
        <v>273</v>
      </c>
      <c r="C61" s="28" t="s">
        <v>10</v>
      </c>
      <c r="D61" s="258">
        <f>'Anl1.6_geringAusgleich'!E27</f>
        <v>0</v>
      </c>
      <c r="E61" s="83" t="s">
        <v>186</v>
      </c>
    </row>
    <row r="62" spans="1:5" ht="20.25" customHeight="1" thickBot="1" x14ac:dyDescent="0.25">
      <c r="A62" s="66">
        <v>86</v>
      </c>
      <c r="B62" s="221" t="s">
        <v>289</v>
      </c>
      <c r="C62" s="33" t="s">
        <v>10</v>
      </c>
      <c r="D62" s="276">
        <f>D60-D61</f>
        <v>0</v>
      </c>
    </row>
    <row r="63" spans="1:5" ht="20.25" customHeight="1" thickBot="1" x14ac:dyDescent="0.25">
      <c r="A63" s="35">
        <v>9</v>
      </c>
      <c r="B63" s="191" t="s">
        <v>8</v>
      </c>
      <c r="C63" s="37" t="s">
        <v>10</v>
      </c>
      <c r="D63" s="272">
        <f>D62</f>
        <v>0</v>
      </c>
    </row>
    <row r="64" spans="1:5" ht="16.5" thickBot="1" x14ac:dyDescent="0.25">
      <c r="A64" s="38"/>
      <c r="B64" s="192"/>
      <c r="C64" s="40"/>
      <c r="D64" s="273"/>
    </row>
    <row r="65" spans="1:4" ht="48" customHeight="1" thickBot="1" x14ac:dyDescent="0.25">
      <c r="A65" s="215" t="s">
        <v>14</v>
      </c>
      <c r="B65" s="216" t="s">
        <v>159</v>
      </c>
      <c r="C65" s="288" t="s">
        <v>10</v>
      </c>
      <c r="D65" s="277">
        <f>D53-D63</f>
        <v>0</v>
      </c>
    </row>
    <row r="66" spans="1:4" ht="15" customHeight="1" x14ac:dyDescent="0.2">
      <c r="A66"/>
      <c r="B66" s="153"/>
      <c r="C66" s="154"/>
      <c r="D66" s="154"/>
    </row>
    <row r="67" spans="1:4" ht="15" customHeight="1" x14ac:dyDescent="0.2"/>
    <row r="68" spans="1:4" ht="15" customHeight="1" x14ac:dyDescent="0.2"/>
    <row r="69" spans="1:4" ht="21" customHeight="1" x14ac:dyDescent="0.2"/>
    <row r="70" spans="1:4" ht="21" customHeight="1" x14ac:dyDescent="0.2"/>
    <row r="71" spans="1:4" ht="21" customHeight="1" x14ac:dyDescent="0.2"/>
    <row r="72" spans="1:4" ht="21" customHeight="1" x14ac:dyDescent="0.2"/>
    <row r="73" spans="1:4" ht="21" customHeight="1" x14ac:dyDescent="0.2"/>
  </sheetData>
  <sheetProtection algorithmName="SHA-512" hashValue="VaKORmsufpbdq+Bk+ew/DdVuVPNHvYFC4etnthF2X94vxll16Hev9AFRqxmSljoOPT5izXX1XGnOqs2IlGirfA==" saltValue="IF7PkBtonzOtmC27b+7n0Q==" spinCount="100000" sheet="1" formatCells="0" formatColumns="0" formatRows="0"/>
  <mergeCells count="4">
    <mergeCell ref="A1:D1"/>
    <mergeCell ref="B2:D2"/>
    <mergeCell ref="E37:E38"/>
    <mergeCell ref="F37:F38"/>
  </mergeCells>
  <printOptions horizontalCentered="1"/>
  <pageMargins left="0.70866141732283472" right="0.70866141732283472" top="0.98425196850393704" bottom="0.78740157480314965" header="0.31496062992125984" footer="0.31496062992125984"/>
  <pageSetup paperSize="9" scale="62" fitToHeight="0" orientation="portrait" r:id="rId1"/>
  <headerFooter scaleWithDoc="0">
    <oddHeader>&amp;C&amp;"Arial,Fett"&amp;12Antrag auf Gewährung von Leistungen 
gemäß DTFinVO 2024
des SMWA vom 13. Juni 2024</oddHeader>
    <oddFooter>&amp;CSeite &amp;P von &amp;N&amp;R&amp;K01+040Formularstand: 16.04.2025</oddFooter>
  </headerFooter>
  <rowBreaks count="1" manualBreakCount="1">
    <brk id="47"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O24"/>
  <sheetViews>
    <sheetView zoomScale="90" zoomScaleNormal="90" zoomScaleSheetLayoutView="100" workbookViewId="0">
      <pane xSplit="2" ySplit="8" topLeftCell="C9" activePane="bottomRight" state="frozen"/>
      <selection sqref="A1:D1"/>
      <selection pane="topRight" sqref="A1:D1"/>
      <selection pane="bottomLeft" sqref="A1:D1"/>
      <selection pane="bottomRight" activeCell="N18" sqref="N18"/>
    </sheetView>
  </sheetViews>
  <sheetFormatPr baseColWidth="10" defaultColWidth="10.85546875" defaultRowHeight="15" x14ac:dyDescent="0.2"/>
  <cols>
    <col min="1" max="1" width="31.28515625" style="10" customWidth="1"/>
    <col min="2" max="2" width="29" style="13" customWidth="1"/>
    <col min="3" max="6" width="17.28515625" style="13" customWidth="1"/>
    <col min="7" max="14" width="17.28515625" style="10" customWidth="1"/>
    <col min="15" max="15" width="18.7109375" style="10" customWidth="1"/>
    <col min="16" max="16384" width="10.85546875" style="10"/>
  </cols>
  <sheetData>
    <row r="1" spans="1:15" ht="30" customHeight="1" thickBot="1" x14ac:dyDescent="0.25">
      <c r="A1" s="415" t="s">
        <v>49</v>
      </c>
      <c r="B1" s="416"/>
      <c r="C1" s="416"/>
      <c r="D1" s="416"/>
      <c r="E1" s="416"/>
      <c r="F1" s="416"/>
      <c r="G1" s="416"/>
      <c r="H1" s="416"/>
      <c r="I1" s="416"/>
      <c r="J1" s="416"/>
      <c r="K1" s="416"/>
      <c r="L1" s="416"/>
      <c r="M1" s="416"/>
      <c r="N1" s="417"/>
      <c r="O1" s="1"/>
    </row>
    <row r="2" spans="1:15" ht="21.75" customHeight="1" thickBot="1" x14ac:dyDescent="0.25">
      <c r="A2" s="2" t="s">
        <v>35</v>
      </c>
      <c r="B2" s="431"/>
      <c r="C2" s="431"/>
      <c r="D2" s="431"/>
      <c r="E2" s="431"/>
      <c r="F2" s="431"/>
      <c r="G2" s="431"/>
      <c r="H2" s="431"/>
      <c r="I2" s="431"/>
      <c r="J2" s="431"/>
      <c r="K2" s="431"/>
      <c r="L2" s="431"/>
      <c r="M2" s="431"/>
      <c r="N2" s="432"/>
      <c r="O2" s="1"/>
    </row>
    <row r="3" spans="1:15" ht="15.75" thickBot="1" x14ac:dyDescent="0.25">
      <c r="A3" s="2" t="s">
        <v>48</v>
      </c>
      <c r="B3" s="431" t="s">
        <v>198</v>
      </c>
      <c r="C3" s="431"/>
      <c r="D3" s="431"/>
      <c r="E3" s="431"/>
      <c r="F3" s="431"/>
      <c r="G3" s="431"/>
      <c r="H3" s="431"/>
      <c r="I3" s="431"/>
      <c r="J3" s="431"/>
      <c r="K3" s="431"/>
      <c r="L3" s="431"/>
      <c r="M3" s="431"/>
      <c r="N3" s="432"/>
      <c r="O3" s="1"/>
    </row>
    <row r="4" spans="1:15" s="11" customFormat="1" x14ac:dyDescent="0.2">
      <c r="A4" s="327"/>
      <c r="B4" s="328"/>
      <c r="C4" s="328"/>
      <c r="D4" s="328"/>
      <c r="E4" s="328"/>
      <c r="F4" s="328"/>
    </row>
    <row r="5" spans="1:15" s="11" customFormat="1" ht="15.75" thickBot="1" x14ac:dyDescent="0.25">
      <c r="A5" s="329"/>
      <c r="B5" s="330"/>
      <c r="C5" s="330"/>
      <c r="D5" s="330"/>
      <c r="E5" s="330"/>
      <c r="F5" s="330"/>
    </row>
    <row r="6" spans="1:15" ht="37.5" customHeight="1" thickBot="1" x14ac:dyDescent="0.25">
      <c r="A6" s="324"/>
      <c r="B6" s="378"/>
      <c r="O6" s="175" t="s">
        <v>25</v>
      </c>
    </row>
    <row r="7" spans="1:15" s="12" customFormat="1" ht="15" customHeight="1" x14ac:dyDescent="0.2">
      <c r="A7" s="429" t="s">
        <v>15</v>
      </c>
      <c r="B7" s="430"/>
      <c r="C7" s="156" t="s">
        <v>257</v>
      </c>
      <c r="D7" s="156" t="s">
        <v>258</v>
      </c>
      <c r="E7" s="156" t="s">
        <v>259</v>
      </c>
      <c r="F7" s="156" t="s">
        <v>260</v>
      </c>
      <c r="G7" s="156" t="s">
        <v>17</v>
      </c>
      <c r="H7" s="156" t="s">
        <v>18</v>
      </c>
      <c r="I7" s="156" t="s">
        <v>19</v>
      </c>
      <c r="J7" s="156" t="s">
        <v>20</v>
      </c>
      <c r="K7" s="156" t="s">
        <v>21</v>
      </c>
      <c r="L7" s="156" t="s">
        <v>22</v>
      </c>
      <c r="M7" s="156" t="s">
        <v>23</v>
      </c>
      <c r="N7" s="157" t="s">
        <v>24</v>
      </c>
      <c r="O7" s="171" t="s">
        <v>261</v>
      </c>
    </row>
    <row r="8" spans="1:15" s="12" customFormat="1" ht="15.75" thickBot="1" x14ac:dyDescent="0.25">
      <c r="A8" s="158"/>
      <c r="B8" s="159"/>
      <c r="C8" s="434"/>
      <c r="D8" s="435"/>
      <c r="E8" s="435"/>
      <c r="F8" s="435"/>
      <c r="G8" s="435"/>
      <c r="H8" s="435"/>
      <c r="I8" s="435"/>
      <c r="J8" s="435"/>
      <c r="K8" s="435"/>
      <c r="L8" s="435"/>
      <c r="M8" s="435"/>
      <c r="N8" s="436"/>
      <c r="O8" s="176" t="s">
        <v>32</v>
      </c>
    </row>
    <row r="9" spans="1:15" s="88" customFormat="1" ht="21.2" customHeight="1" x14ac:dyDescent="0.2">
      <c r="A9" s="433" t="s">
        <v>58</v>
      </c>
      <c r="B9" s="371" t="s">
        <v>16</v>
      </c>
      <c r="C9" s="120"/>
      <c r="D9" s="120"/>
      <c r="E9" s="120"/>
      <c r="F9" s="120"/>
      <c r="G9" s="120"/>
      <c r="H9" s="120"/>
      <c r="I9" s="120"/>
      <c r="J9" s="120"/>
      <c r="K9" s="120"/>
      <c r="L9" s="120"/>
      <c r="M9" s="120"/>
      <c r="N9" s="120"/>
      <c r="O9" s="172">
        <f t="shared" ref="O9:O20" si="0">SUM(C9:N9)</f>
        <v>0</v>
      </c>
    </row>
    <row r="10" spans="1:15" s="88" customFormat="1" ht="43.5" customHeight="1" x14ac:dyDescent="0.2">
      <c r="A10" s="433"/>
      <c r="B10" s="160" t="s">
        <v>281</v>
      </c>
      <c r="C10" s="85"/>
      <c r="D10" s="85"/>
      <c r="E10" s="85"/>
      <c r="F10" s="85"/>
      <c r="G10" s="85"/>
      <c r="H10" s="85"/>
      <c r="I10" s="85"/>
      <c r="J10" s="85"/>
      <c r="K10" s="85"/>
      <c r="L10" s="85"/>
      <c r="M10" s="85"/>
      <c r="N10" s="85"/>
      <c r="O10" s="173">
        <f t="shared" si="0"/>
        <v>0</v>
      </c>
    </row>
    <row r="11" spans="1:15" s="88" customFormat="1" ht="21.2" customHeight="1" x14ac:dyDescent="0.2">
      <c r="A11" s="433"/>
      <c r="B11" s="160" t="s">
        <v>256</v>
      </c>
      <c r="C11" s="85"/>
      <c r="D11" s="85"/>
      <c r="E11" s="85"/>
      <c r="F11" s="85"/>
      <c r="G11" s="85"/>
      <c r="H11" s="85"/>
      <c r="I11" s="85"/>
      <c r="J11" s="85"/>
      <c r="K11" s="85"/>
      <c r="L11" s="85"/>
      <c r="M11" s="85"/>
      <c r="N11" s="85"/>
      <c r="O11" s="173">
        <f t="shared" si="0"/>
        <v>0</v>
      </c>
    </row>
    <row r="12" spans="1:15" s="88" customFormat="1" ht="21.2" customHeight="1" thickBot="1" x14ac:dyDescent="0.25">
      <c r="A12" s="433"/>
      <c r="B12" s="161" t="s">
        <v>2</v>
      </c>
      <c r="C12" s="169">
        <f t="shared" ref="C12:F12" si="1">C10-C11</f>
        <v>0</v>
      </c>
      <c r="D12" s="169">
        <f t="shared" si="1"/>
        <v>0</v>
      </c>
      <c r="E12" s="169">
        <f t="shared" si="1"/>
        <v>0</v>
      </c>
      <c r="F12" s="169">
        <f t="shared" si="1"/>
        <v>0</v>
      </c>
      <c r="G12" s="169">
        <f t="shared" ref="G12:N12" si="2">G10-G11</f>
        <v>0</v>
      </c>
      <c r="H12" s="169">
        <f t="shared" si="2"/>
        <v>0</v>
      </c>
      <c r="I12" s="169">
        <f t="shared" si="2"/>
        <v>0</v>
      </c>
      <c r="J12" s="169">
        <f t="shared" si="2"/>
        <v>0</v>
      </c>
      <c r="K12" s="169">
        <f t="shared" si="2"/>
        <v>0</v>
      </c>
      <c r="L12" s="169">
        <f t="shared" si="2"/>
        <v>0</v>
      </c>
      <c r="M12" s="169">
        <f t="shared" si="2"/>
        <v>0</v>
      </c>
      <c r="N12" s="170">
        <f t="shared" si="2"/>
        <v>0</v>
      </c>
      <c r="O12" s="174">
        <f t="shared" si="0"/>
        <v>0</v>
      </c>
    </row>
    <row r="13" spans="1:15" s="88" customFormat="1" ht="21.2" customHeight="1" x14ac:dyDescent="0.2">
      <c r="A13" s="424" t="s">
        <v>59</v>
      </c>
      <c r="B13" s="372" t="s">
        <v>16</v>
      </c>
      <c r="C13" s="120"/>
      <c r="D13" s="120"/>
      <c r="E13" s="120"/>
      <c r="F13" s="120"/>
      <c r="G13" s="120"/>
      <c r="H13" s="120"/>
      <c r="I13" s="120"/>
      <c r="J13" s="120"/>
      <c r="K13" s="120"/>
      <c r="L13" s="120"/>
      <c r="M13" s="120"/>
      <c r="N13" s="120"/>
      <c r="O13" s="172">
        <f t="shared" si="0"/>
        <v>0</v>
      </c>
    </row>
    <row r="14" spans="1:15" s="88" customFormat="1" ht="42.75" customHeight="1" x14ac:dyDescent="0.2">
      <c r="A14" s="425"/>
      <c r="B14" s="373" t="s">
        <v>282</v>
      </c>
      <c r="C14" s="85"/>
      <c r="D14" s="85"/>
      <c r="E14" s="85"/>
      <c r="F14" s="85"/>
      <c r="G14" s="85"/>
      <c r="H14" s="85"/>
      <c r="I14" s="85"/>
      <c r="J14" s="85"/>
      <c r="K14" s="85"/>
      <c r="L14" s="85"/>
      <c r="M14" s="85"/>
      <c r="N14" s="85"/>
      <c r="O14" s="173">
        <f t="shared" si="0"/>
        <v>0</v>
      </c>
    </row>
    <row r="15" spans="1:15" s="88" customFormat="1" ht="21.2" customHeight="1" x14ac:dyDescent="0.2">
      <c r="A15" s="425"/>
      <c r="B15" s="373" t="s">
        <v>256</v>
      </c>
      <c r="C15" s="85"/>
      <c r="D15" s="85"/>
      <c r="E15" s="85"/>
      <c r="F15" s="85"/>
      <c r="G15" s="85"/>
      <c r="H15" s="85"/>
      <c r="I15" s="85"/>
      <c r="J15" s="85"/>
      <c r="K15" s="85"/>
      <c r="L15" s="85"/>
      <c r="M15" s="85"/>
      <c r="N15" s="85"/>
      <c r="O15" s="173">
        <f t="shared" si="0"/>
        <v>0</v>
      </c>
    </row>
    <row r="16" spans="1:15" s="88" customFormat="1" ht="21.2" customHeight="1" thickBot="1" x14ac:dyDescent="0.25">
      <c r="A16" s="426"/>
      <c r="B16" s="374" t="s">
        <v>2</v>
      </c>
      <c r="C16" s="162">
        <f t="shared" ref="C16:F16" si="3">C14-C15</f>
        <v>0</v>
      </c>
      <c r="D16" s="162">
        <f t="shared" si="3"/>
        <v>0</v>
      </c>
      <c r="E16" s="162">
        <f t="shared" si="3"/>
        <v>0</v>
      </c>
      <c r="F16" s="162">
        <f t="shared" si="3"/>
        <v>0</v>
      </c>
      <c r="G16" s="162">
        <f t="shared" ref="G16:N16" si="4">G14-G15</f>
        <v>0</v>
      </c>
      <c r="H16" s="162">
        <f t="shared" si="4"/>
        <v>0</v>
      </c>
      <c r="I16" s="162">
        <f t="shared" si="4"/>
        <v>0</v>
      </c>
      <c r="J16" s="162">
        <f t="shared" si="4"/>
        <v>0</v>
      </c>
      <c r="K16" s="162">
        <f t="shared" si="4"/>
        <v>0</v>
      </c>
      <c r="L16" s="162">
        <f t="shared" si="4"/>
        <v>0</v>
      </c>
      <c r="M16" s="162">
        <f t="shared" si="4"/>
        <v>0</v>
      </c>
      <c r="N16" s="163">
        <f t="shared" si="4"/>
        <v>0</v>
      </c>
      <c r="O16" s="174">
        <f t="shared" si="0"/>
        <v>0</v>
      </c>
    </row>
    <row r="17" spans="1:15" s="88" customFormat="1" ht="21.2" customHeight="1" x14ac:dyDescent="0.2">
      <c r="A17" s="427" t="s">
        <v>60</v>
      </c>
      <c r="B17" s="371" t="s">
        <v>16</v>
      </c>
      <c r="C17" s="120"/>
      <c r="D17" s="120"/>
      <c r="E17" s="120"/>
      <c r="F17" s="120"/>
      <c r="G17" s="120"/>
      <c r="H17" s="120"/>
      <c r="I17" s="120"/>
      <c r="J17" s="120"/>
      <c r="K17" s="120"/>
      <c r="L17" s="120"/>
      <c r="M17" s="120"/>
      <c r="N17" s="120"/>
      <c r="O17" s="376">
        <f t="shared" si="0"/>
        <v>0</v>
      </c>
    </row>
    <row r="18" spans="1:15" s="88" customFormat="1" ht="42.75" customHeight="1" x14ac:dyDescent="0.2">
      <c r="A18" s="427"/>
      <c r="B18" s="160" t="s">
        <v>282</v>
      </c>
      <c r="C18" s="85"/>
      <c r="D18" s="85"/>
      <c r="E18" s="85"/>
      <c r="F18" s="85"/>
      <c r="G18" s="85"/>
      <c r="H18" s="85"/>
      <c r="I18" s="85"/>
      <c r="J18" s="85"/>
      <c r="K18" s="85"/>
      <c r="L18" s="85"/>
      <c r="M18" s="85"/>
      <c r="N18" s="85"/>
      <c r="O18" s="377">
        <f t="shared" si="0"/>
        <v>0</v>
      </c>
    </row>
    <row r="19" spans="1:15" s="88" customFormat="1" ht="21.2" customHeight="1" x14ac:dyDescent="0.2">
      <c r="A19" s="427"/>
      <c r="B19" s="160" t="s">
        <v>256</v>
      </c>
      <c r="C19" s="85"/>
      <c r="D19" s="85"/>
      <c r="E19" s="85"/>
      <c r="F19" s="85"/>
      <c r="G19" s="85"/>
      <c r="H19" s="85"/>
      <c r="I19" s="85"/>
      <c r="J19" s="85"/>
      <c r="K19" s="85"/>
      <c r="L19" s="85"/>
      <c r="M19" s="85"/>
      <c r="N19" s="85"/>
      <c r="O19" s="377">
        <f t="shared" si="0"/>
        <v>0</v>
      </c>
    </row>
    <row r="20" spans="1:15" s="88" customFormat="1" ht="21.2" customHeight="1" thickBot="1" x14ac:dyDescent="0.25">
      <c r="A20" s="428"/>
      <c r="B20" s="255" t="s">
        <v>2</v>
      </c>
      <c r="C20" s="169">
        <f t="shared" ref="C20:F20" si="5">C18-C19</f>
        <v>0</v>
      </c>
      <c r="D20" s="169">
        <f t="shared" si="5"/>
        <v>0</v>
      </c>
      <c r="E20" s="169">
        <f t="shared" si="5"/>
        <v>0</v>
      </c>
      <c r="F20" s="169">
        <f t="shared" si="5"/>
        <v>0</v>
      </c>
      <c r="G20" s="169">
        <f t="shared" ref="G20:N20" si="6">G18-G19</f>
        <v>0</v>
      </c>
      <c r="H20" s="169">
        <f t="shared" si="6"/>
        <v>0</v>
      </c>
      <c r="I20" s="169">
        <f t="shared" si="6"/>
        <v>0</v>
      </c>
      <c r="J20" s="169">
        <f t="shared" si="6"/>
        <v>0</v>
      </c>
      <c r="K20" s="169">
        <f t="shared" si="6"/>
        <v>0</v>
      </c>
      <c r="L20" s="169">
        <f t="shared" si="6"/>
        <v>0</v>
      </c>
      <c r="M20" s="169">
        <f t="shared" si="6"/>
        <v>0</v>
      </c>
      <c r="N20" s="170">
        <f t="shared" si="6"/>
        <v>0</v>
      </c>
      <c r="O20" s="375">
        <f t="shared" si="0"/>
        <v>0</v>
      </c>
    </row>
    <row r="22" spans="1:15" ht="15" customHeight="1" x14ac:dyDescent="0.2">
      <c r="B22" s="423" t="s">
        <v>283</v>
      </c>
      <c r="C22" s="423"/>
      <c r="D22" s="423"/>
      <c r="E22" s="423"/>
      <c r="F22" s="423"/>
      <c r="G22" s="423"/>
      <c r="H22" s="423"/>
      <c r="I22" s="423"/>
      <c r="J22" s="423"/>
      <c r="K22" s="423"/>
      <c r="L22" s="423"/>
      <c r="M22" s="423"/>
      <c r="N22" s="423"/>
      <c r="O22" s="423"/>
    </row>
    <row r="23" spans="1:15" x14ac:dyDescent="0.2">
      <c r="B23" s="423"/>
      <c r="C23" s="423"/>
      <c r="D23" s="423"/>
      <c r="E23" s="423"/>
      <c r="F23" s="423"/>
      <c r="G23" s="423"/>
      <c r="H23" s="423"/>
      <c r="I23" s="423"/>
      <c r="J23" s="423"/>
      <c r="K23" s="423"/>
      <c r="L23" s="423"/>
      <c r="M23" s="423"/>
      <c r="N23" s="423"/>
      <c r="O23" s="423"/>
    </row>
    <row r="24" spans="1:15" x14ac:dyDescent="0.2">
      <c r="B24" s="423"/>
      <c r="C24" s="423"/>
      <c r="D24" s="423"/>
      <c r="E24" s="423"/>
      <c r="F24" s="423"/>
      <c r="G24" s="423"/>
      <c r="H24" s="423"/>
      <c r="I24" s="423"/>
      <c r="J24" s="423"/>
      <c r="K24" s="423"/>
      <c r="L24" s="423"/>
      <c r="M24" s="423"/>
      <c r="N24" s="423"/>
      <c r="O24" s="423"/>
    </row>
  </sheetData>
  <sheetProtection algorithmName="SHA-512" hashValue="E8b+/YQXzvBEmLSzD0zeORok82lsYYSzaQQOOYMn/2h+VP8Vswe75QwASJKBqTHVfTDTakNBC6FeOVybgikmVg==" saltValue="l8xL5k5sm7tDpybI7BlMRw==" spinCount="100000" sheet="1" formatCells="0" formatColumns="0" formatRows="0"/>
  <mergeCells count="9">
    <mergeCell ref="B22:O24"/>
    <mergeCell ref="A13:A16"/>
    <mergeCell ref="A17:A20"/>
    <mergeCell ref="A7:B7"/>
    <mergeCell ref="A1:N1"/>
    <mergeCell ref="B2:N2"/>
    <mergeCell ref="B3:N3"/>
    <mergeCell ref="A9:A12"/>
    <mergeCell ref="C8:N8"/>
  </mergeCells>
  <phoneticPr fontId="46" type="noConversion"/>
  <printOptions horizontalCentered="1"/>
  <pageMargins left="0.70866141732283472" right="0.70866141732283472" top="1.1811023622047245" bottom="0.78740157480314965" header="0.31496062992125984" footer="0.31496062992125984"/>
  <pageSetup paperSize="9" scale="49" orientation="landscape" r:id="rId1"/>
  <headerFooter scaleWithDoc="0">
    <oddHeader>&amp;C&amp;"Arial,Fett"&amp;12Antrag auf Gewährung von Leistungen 
gemäß DTFinVO 2024
des SMWA vom 13. Juni 2024</oddHeader>
    <oddFooter>&amp;CSeite &amp;P von &amp;N&amp;R&amp;K01+042Formularstand: 01.07.2024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O16"/>
  <sheetViews>
    <sheetView zoomScale="90" zoomScaleNormal="90" zoomScaleSheetLayoutView="100" workbookViewId="0">
      <pane xSplit="2" ySplit="8" topLeftCell="C9" activePane="bottomRight" state="frozen"/>
      <selection sqref="A1:D1"/>
      <selection pane="topRight" sqref="A1:D1"/>
      <selection pane="bottomLeft" sqref="A1:D1"/>
      <selection pane="bottomRight" activeCell="C9" sqref="C9:N11"/>
    </sheetView>
  </sheetViews>
  <sheetFormatPr baseColWidth="10" defaultColWidth="10.85546875" defaultRowHeight="15" x14ac:dyDescent="0.2"/>
  <cols>
    <col min="1" max="1" width="31.28515625" style="10" customWidth="1"/>
    <col min="2" max="2" width="29" style="13" customWidth="1"/>
    <col min="3" max="6" width="15.7109375" style="13" customWidth="1"/>
    <col min="7" max="14" width="17.7109375" style="10" customWidth="1"/>
    <col min="15" max="15" width="18.7109375" style="10" customWidth="1"/>
    <col min="16" max="16384" width="10.85546875" style="10"/>
  </cols>
  <sheetData>
    <row r="1" spans="1:15" ht="30" customHeight="1" thickBot="1" x14ac:dyDescent="0.25">
      <c r="A1" s="415" t="s">
        <v>54</v>
      </c>
      <c r="B1" s="416"/>
      <c r="C1" s="416"/>
      <c r="D1" s="416"/>
      <c r="E1" s="416"/>
      <c r="F1" s="416"/>
      <c r="G1" s="416"/>
      <c r="H1" s="416"/>
      <c r="I1" s="416"/>
      <c r="J1" s="416"/>
      <c r="K1" s="416"/>
      <c r="L1" s="416"/>
      <c r="M1" s="416"/>
      <c r="N1" s="417"/>
      <c r="O1" s="1"/>
    </row>
    <row r="2" spans="1:15" ht="21.75" customHeight="1" thickBot="1" x14ac:dyDescent="0.25">
      <c r="A2" s="2" t="s">
        <v>35</v>
      </c>
      <c r="B2" s="431"/>
      <c r="C2" s="431"/>
      <c r="D2" s="431"/>
      <c r="E2" s="431"/>
      <c r="F2" s="431"/>
      <c r="G2" s="431"/>
      <c r="H2" s="431"/>
      <c r="I2" s="431"/>
      <c r="J2" s="431"/>
      <c r="K2" s="431"/>
      <c r="L2" s="431"/>
      <c r="M2" s="431"/>
      <c r="N2" s="432"/>
      <c r="O2" s="1"/>
    </row>
    <row r="3" spans="1:15" ht="15.75" customHeight="1" thickBot="1" x14ac:dyDescent="0.25">
      <c r="A3" s="2" t="s">
        <v>48</v>
      </c>
      <c r="B3" s="431" t="s">
        <v>262</v>
      </c>
      <c r="C3" s="431"/>
      <c r="D3" s="431"/>
      <c r="E3" s="431"/>
      <c r="F3" s="431"/>
      <c r="G3" s="431"/>
      <c r="H3" s="431"/>
      <c r="I3" s="431"/>
      <c r="J3" s="431"/>
      <c r="K3" s="431"/>
      <c r="L3" s="431"/>
      <c r="M3" s="431"/>
      <c r="N3" s="432"/>
      <c r="O3" s="1"/>
    </row>
    <row r="4" spans="1:15" s="11" customFormat="1" x14ac:dyDescent="0.2">
      <c r="A4" s="327"/>
      <c r="B4" s="330"/>
      <c r="C4" s="330"/>
      <c r="D4" s="330"/>
      <c r="E4" s="330"/>
      <c r="F4" s="330"/>
      <c r="O4" s="1"/>
    </row>
    <row r="5" spans="1:15" s="11" customFormat="1" ht="15.75" thickBot="1" x14ac:dyDescent="0.25">
      <c r="A5" s="329"/>
      <c r="B5" s="330"/>
      <c r="C5" s="330"/>
      <c r="D5" s="330"/>
      <c r="E5" s="330"/>
      <c r="F5" s="330"/>
      <c r="O5" s="1"/>
    </row>
    <row r="6" spans="1:15" ht="37.5" customHeight="1" thickBot="1" x14ac:dyDescent="0.25">
      <c r="A6" s="379"/>
      <c r="B6" s="378"/>
      <c r="O6" s="175" t="s">
        <v>25</v>
      </c>
    </row>
    <row r="7" spans="1:15" s="12" customFormat="1" ht="15" customHeight="1" x14ac:dyDescent="0.2">
      <c r="A7" s="429" t="s">
        <v>15</v>
      </c>
      <c r="B7" s="430"/>
      <c r="C7" s="156" t="s">
        <v>257</v>
      </c>
      <c r="D7" s="156" t="s">
        <v>258</v>
      </c>
      <c r="E7" s="156" t="s">
        <v>259</v>
      </c>
      <c r="F7" s="156" t="s">
        <v>260</v>
      </c>
      <c r="G7" s="156" t="s">
        <v>17</v>
      </c>
      <c r="H7" s="156" t="s">
        <v>18</v>
      </c>
      <c r="I7" s="156" t="s">
        <v>19</v>
      </c>
      <c r="J7" s="156" t="s">
        <v>20</v>
      </c>
      <c r="K7" s="156" t="s">
        <v>21</v>
      </c>
      <c r="L7" s="156" t="s">
        <v>22</v>
      </c>
      <c r="M7" s="156" t="s">
        <v>23</v>
      </c>
      <c r="N7" s="157" t="s">
        <v>24</v>
      </c>
      <c r="O7" s="171" t="s">
        <v>261</v>
      </c>
    </row>
    <row r="8" spans="1:15" s="12" customFormat="1" ht="15" customHeight="1" thickBot="1" x14ac:dyDescent="0.25">
      <c r="A8" s="158"/>
      <c r="B8" s="159"/>
      <c r="C8" s="434"/>
      <c r="D8" s="435"/>
      <c r="E8" s="435"/>
      <c r="F8" s="435"/>
      <c r="G8" s="435"/>
      <c r="H8" s="435"/>
      <c r="I8" s="435"/>
      <c r="J8" s="435"/>
      <c r="K8" s="435"/>
      <c r="L8" s="435"/>
      <c r="M8" s="435"/>
      <c r="N8" s="436"/>
      <c r="O8" s="176" t="s">
        <v>32</v>
      </c>
    </row>
    <row r="9" spans="1:15" ht="21.2" customHeight="1" x14ac:dyDescent="0.2">
      <c r="A9" s="437" t="s">
        <v>55</v>
      </c>
      <c r="B9" s="164" t="s">
        <v>16</v>
      </c>
      <c r="C9" s="120"/>
      <c r="D9" s="120"/>
      <c r="E9" s="120"/>
      <c r="F9" s="120"/>
      <c r="G9" s="120"/>
      <c r="H9" s="120"/>
      <c r="I9" s="120"/>
      <c r="J9" s="120"/>
      <c r="K9" s="120"/>
      <c r="L9" s="120"/>
      <c r="M9" s="120"/>
      <c r="N9" s="120"/>
      <c r="O9" s="172">
        <f>SUM(C9:N9)</f>
        <v>0</v>
      </c>
    </row>
    <row r="10" spans="1:15" ht="43.5" customHeight="1" x14ac:dyDescent="0.2">
      <c r="A10" s="437"/>
      <c r="B10" s="165" t="s">
        <v>282</v>
      </c>
      <c r="C10" s="85"/>
      <c r="D10" s="85"/>
      <c r="E10" s="85"/>
      <c r="F10" s="85"/>
      <c r="G10" s="85"/>
      <c r="H10" s="85"/>
      <c r="I10" s="85"/>
      <c r="J10" s="85"/>
      <c r="K10" s="85"/>
      <c r="L10" s="85"/>
      <c r="M10" s="85"/>
      <c r="N10" s="85"/>
      <c r="O10" s="173">
        <f>SUM(C10:N10)</f>
        <v>0</v>
      </c>
    </row>
    <row r="11" spans="1:15" ht="21.2" customHeight="1" x14ac:dyDescent="0.2">
      <c r="A11" s="437"/>
      <c r="B11" s="165" t="s">
        <v>256</v>
      </c>
      <c r="C11" s="85"/>
      <c r="D11" s="85"/>
      <c r="E11" s="85"/>
      <c r="F11" s="85"/>
      <c r="G11" s="85"/>
      <c r="H11" s="85"/>
      <c r="I11" s="85"/>
      <c r="J11" s="85"/>
      <c r="K11" s="85"/>
      <c r="L11" s="85"/>
      <c r="M11" s="85"/>
      <c r="N11" s="85"/>
      <c r="O11" s="173">
        <f>SUM(C11:N11)</f>
        <v>0</v>
      </c>
    </row>
    <row r="12" spans="1:15" ht="21.2" customHeight="1" thickBot="1" x14ac:dyDescent="0.25">
      <c r="A12" s="438"/>
      <c r="B12" s="165" t="s">
        <v>2</v>
      </c>
      <c r="C12" s="166">
        <f t="shared" ref="C12:F12" si="0">C10-C11</f>
        <v>0</v>
      </c>
      <c r="D12" s="166">
        <f t="shared" si="0"/>
        <v>0</v>
      </c>
      <c r="E12" s="166">
        <f t="shared" si="0"/>
        <v>0</v>
      </c>
      <c r="F12" s="166">
        <f t="shared" si="0"/>
        <v>0</v>
      </c>
      <c r="G12" s="166">
        <f t="shared" ref="G12:N12" si="1">G10-G11</f>
        <v>0</v>
      </c>
      <c r="H12" s="166">
        <f t="shared" si="1"/>
        <v>0</v>
      </c>
      <c r="I12" s="166">
        <f t="shared" si="1"/>
        <v>0</v>
      </c>
      <c r="J12" s="166">
        <f t="shared" si="1"/>
        <v>0</v>
      </c>
      <c r="K12" s="166">
        <f t="shared" si="1"/>
        <v>0</v>
      </c>
      <c r="L12" s="166">
        <f t="shared" si="1"/>
        <v>0</v>
      </c>
      <c r="M12" s="166">
        <f t="shared" si="1"/>
        <v>0</v>
      </c>
      <c r="N12" s="167">
        <f t="shared" si="1"/>
        <v>0</v>
      </c>
      <c r="O12" s="174">
        <f>SUM(C12:N12)</f>
        <v>0</v>
      </c>
    </row>
    <row r="14" spans="1:15" x14ac:dyDescent="0.2">
      <c r="B14" s="423" t="s">
        <v>283</v>
      </c>
      <c r="C14" s="423"/>
      <c r="D14" s="423"/>
      <c r="E14" s="423"/>
      <c r="F14" s="423"/>
      <c r="G14" s="423"/>
      <c r="H14" s="423"/>
      <c r="I14" s="423"/>
      <c r="J14" s="423"/>
      <c r="K14" s="423"/>
      <c r="L14" s="423"/>
      <c r="M14" s="423"/>
      <c r="N14" s="423"/>
      <c r="O14" s="423"/>
    </row>
    <row r="15" spans="1:15" x14ac:dyDescent="0.2">
      <c r="B15" s="423"/>
      <c r="C15" s="423"/>
      <c r="D15" s="423"/>
      <c r="E15" s="423"/>
      <c r="F15" s="423"/>
      <c r="G15" s="423"/>
      <c r="H15" s="423"/>
      <c r="I15" s="423"/>
      <c r="J15" s="423"/>
      <c r="K15" s="423"/>
      <c r="L15" s="423"/>
      <c r="M15" s="423"/>
      <c r="N15" s="423"/>
      <c r="O15" s="423"/>
    </row>
    <row r="16" spans="1:15" x14ac:dyDescent="0.2">
      <c r="B16" s="423"/>
      <c r="C16" s="423"/>
      <c r="D16" s="423"/>
      <c r="E16" s="423"/>
      <c r="F16" s="423"/>
      <c r="G16" s="423"/>
      <c r="H16" s="423"/>
      <c r="I16" s="423"/>
      <c r="J16" s="423"/>
      <c r="K16" s="423"/>
      <c r="L16" s="423"/>
      <c r="M16" s="423"/>
      <c r="N16" s="423"/>
      <c r="O16" s="423"/>
    </row>
  </sheetData>
  <sheetProtection algorithmName="SHA-512" hashValue="V9MU/8LpBLDrUkByYIJX0w8i3Fg6r1Cxm1Ac8eRauOrf4lBOn3PUBwLFFz8Yp7KKI+NkD8qAkfPlkfe0EYM96g==" saltValue="Nkj313O4/zT2szC+pEOUpg==" spinCount="100000" sheet="1" formatCells="0" formatColumns="0" formatRows="0"/>
  <mergeCells count="7">
    <mergeCell ref="B14:O16"/>
    <mergeCell ref="A9:A12"/>
    <mergeCell ref="A7:B7"/>
    <mergeCell ref="A1:N1"/>
    <mergeCell ref="B2:N2"/>
    <mergeCell ref="B3:N3"/>
    <mergeCell ref="C8:N8"/>
  </mergeCells>
  <phoneticPr fontId="46" type="noConversion"/>
  <printOptions horizontalCentered="1"/>
  <pageMargins left="0.70866141732283472" right="0.70866141732283472" top="1.1811023622047245" bottom="0.78740157480314965" header="0.31496062992125984" footer="0.31496062992125984"/>
  <pageSetup paperSize="9" scale="47" orientation="landscape" r:id="rId1"/>
  <headerFooter scaleWithDoc="0">
    <oddHeader>&amp;C&amp;"Arial,Fett"&amp;12Antrag auf Gewährung von Leistungen 
gemäß DTFinVO 2024
des SMWA vom 13. Juni 2024</oddHeader>
    <oddFooter>&amp;CSeite &amp;P von &amp;N&amp;R&amp;K01+042Formularstand: 01.07.2024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O16"/>
  <sheetViews>
    <sheetView zoomScale="90" zoomScaleNormal="90" zoomScaleSheetLayoutView="100" workbookViewId="0">
      <pane xSplit="2" ySplit="8" topLeftCell="C9" activePane="bottomRight" state="frozen"/>
      <selection sqref="A1:D1"/>
      <selection pane="topRight" sqref="A1:D1"/>
      <selection pane="bottomLeft" sqref="A1:D1"/>
      <selection pane="bottomRight" activeCell="C9" sqref="C9:N11"/>
    </sheetView>
  </sheetViews>
  <sheetFormatPr baseColWidth="10" defaultColWidth="10.85546875" defaultRowHeight="15" x14ac:dyDescent="0.2"/>
  <cols>
    <col min="1" max="1" width="31.28515625" style="10" customWidth="1"/>
    <col min="2" max="2" width="29" style="13" customWidth="1"/>
    <col min="3" max="6" width="15.7109375" style="13" customWidth="1"/>
    <col min="7" max="14" width="15.7109375" style="10" customWidth="1"/>
    <col min="15" max="15" width="18.7109375" style="10" customWidth="1"/>
    <col min="16" max="16384" width="10.85546875" style="10"/>
  </cols>
  <sheetData>
    <row r="1" spans="1:15" ht="30" customHeight="1" thickBot="1" x14ac:dyDescent="0.25">
      <c r="A1" s="415" t="s">
        <v>53</v>
      </c>
      <c r="B1" s="416"/>
      <c r="C1" s="416"/>
      <c r="D1" s="416"/>
      <c r="E1" s="416"/>
      <c r="F1" s="416"/>
      <c r="G1" s="416"/>
      <c r="H1" s="416"/>
      <c r="I1" s="416"/>
      <c r="J1" s="416"/>
      <c r="K1" s="416"/>
      <c r="L1" s="416"/>
      <c r="M1" s="416"/>
      <c r="N1" s="417"/>
      <c r="O1" s="12"/>
    </row>
    <row r="2" spans="1:15" ht="21.75" customHeight="1" thickBot="1" x14ac:dyDescent="0.25">
      <c r="A2" s="2" t="s">
        <v>35</v>
      </c>
      <c r="B2" s="431"/>
      <c r="C2" s="431"/>
      <c r="D2" s="431"/>
      <c r="E2" s="431"/>
      <c r="F2" s="431"/>
      <c r="G2" s="431"/>
      <c r="H2" s="431"/>
      <c r="I2" s="431"/>
      <c r="J2" s="431"/>
      <c r="K2" s="431"/>
      <c r="L2" s="431"/>
      <c r="M2" s="431"/>
      <c r="N2" s="432"/>
      <c r="O2" s="12"/>
    </row>
    <row r="3" spans="1:15" ht="19.5" customHeight="1" thickBot="1" x14ac:dyDescent="0.25">
      <c r="A3" s="2" t="s">
        <v>48</v>
      </c>
      <c r="B3" s="440" t="s">
        <v>50</v>
      </c>
      <c r="C3" s="440"/>
      <c r="D3" s="440"/>
      <c r="E3" s="440"/>
      <c r="F3" s="440"/>
      <c r="G3" s="440"/>
      <c r="H3" s="440"/>
      <c r="I3" s="440"/>
      <c r="J3" s="440"/>
      <c r="K3" s="440"/>
      <c r="L3" s="440"/>
      <c r="M3" s="440"/>
      <c r="N3" s="441"/>
      <c r="O3" s="367"/>
    </row>
    <row r="4" spans="1:15" s="11" customFormat="1" x14ac:dyDescent="0.2">
      <c r="A4" s="327"/>
      <c r="B4" s="330"/>
      <c r="C4" s="330"/>
      <c r="D4" s="330"/>
      <c r="E4" s="330"/>
      <c r="F4" s="330"/>
    </row>
    <row r="5" spans="1:15" s="11" customFormat="1" ht="15.75" thickBot="1" x14ac:dyDescent="0.25">
      <c r="A5" s="329"/>
      <c r="B5" s="330"/>
      <c r="C5" s="330"/>
      <c r="D5" s="330"/>
      <c r="E5" s="330"/>
      <c r="F5" s="330"/>
    </row>
    <row r="6" spans="1:15" ht="37.5" customHeight="1" thickBot="1" x14ac:dyDescent="0.25">
      <c r="A6" s="379"/>
      <c r="B6" s="378"/>
      <c r="O6" s="175" t="s">
        <v>25</v>
      </c>
    </row>
    <row r="7" spans="1:15" s="12" customFormat="1" ht="15" customHeight="1" x14ac:dyDescent="0.2">
      <c r="A7" s="429" t="s">
        <v>15</v>
      </c>
      <c r="B7" s="430"/>
      <c r="C7" s="156" t="s">
        <v>257</v>
      </c>
      <c r="D7" s="156" t="s">
        <v>258</v>
      </c>
      <c r="E7" s="156" t="s">
        <v>259</v>
      </c>
      <c r="F7" s="156" t="s">
        <v>260</v>
      </c>
      <c r="G7" s="156" t="s">
        <v>17</v>
      </c>
      <c r="H7" s="156" t="s">
        <v>18</v>
      </c>
      <c r="I7" s="156" t="s">
        <v>19</v>
      </c>
      <c r="J7" s="156" t="s">
        <v>20</v>
      </c>
      <c r="K7" s="156" t="s">
        <v>21</v>
      </c>
      <c r="L7" s="156" t="s">
        <v>22</v>
      </c>
      <c r="M7" s="156" t="s">
        <v>23</v>
      </c>
      <c r="N7" s="157" t="s">
        <v>24</v>
      </c>
      <c r="O7" s="171" t="s">
        <v>261</v>
      </c>
    </row>
    <row r="8" spans="1:15" s="12" customFormat="1" ht="15" customHeight="1" thickBot="1" x14ac:dyDescent="0.25">
      <c r="A8" s="158"/>
      <c r="B8" s="159"/>
      <c r="C8" s="434"/>
      <c r="D8" s="435"/>
      <c r="E8" s="435"/>
      <c r="F8" s="435"/>
      <c r="G8" s="435"/>
      <c r="H8" s="435"/>
      <c r="I8" s="435"/>
      <c r="J8" s="435"/>
      <c r="K8" s="435"/>
      <c r="L8" s="435"/>
      <c r="M8" s="435"/>
      <c r="N8" s="436"/>
      <c r="O8" s="176" t="s">
        <v>32</v>
      </c>
    </row>
    <row r="9" spans="1:15" ht="21.2" customHeight="1" x14ac:dyDescent="0.2">
      <c r="A9" s="437" t="s">
        <v>55</v>
      </c>
      <c r="B9" s="164" t="s">
        <v>16</v>
      </c>
      <c r="C9" s="120"/>
      <c r="D9" s="120"/>
      <c r="E9" s="120"/>
      <c r="F9" s="120"/>
      <c r="G9" s="120"/>
      <c r="H9" s="120"/>
      <c r="I9" s="120"/>
      <c r="J9" s="120"/>
      <c r="K9" s="120"/>
      <c r="L9" s="120"/>
      <c r="M9" s="120"/>
      <c r="N9" s="120"/>
      <c r="O9" s="172">
        <f>SUM(C9:N9)</f>
        <v>0</v>
      </c>
    </row>
    <row r="10" spans="1:15" ht="43.5" customHeight="1" x14ac:dyDescent="0.2">
      <c r="A10" s="437"/>
      <c r="B10" s="165" t="s">
        <v>282</v>
      </c>
      <c r="C10" s="85"/>
      <c r="D10" s="85"/>
      <c r="E10" s="85"/>
      <c r="F10" s="85"/>
      <c r="G10" s="85"/>
      <c r="H10" s="85"/>
      <c r="I10" s="85"/>
      <c r="J10" s="85"/>
      <c r="K10" s="85"/>
      <c r="L10" s="85"/>
      <c r="M10" s="85"/>
      <c r="N10" s="85"/>
      <c r="O10" s="173">
        <f>SUM(C10:N10)</f>
        <v>0</v>
      </c>
    </row>
    <row r="11" spans="1:15" ht="21.2" customHeight="1" x14ac:dyDescent="0.2">
      <c r="A11" s="437"/>
      <c r="B11" s="165" t="s">
        <v>256</v>
      </c>
      <c r="C11" s="85"/>
      <c r="D11" s="85"/>
      <c r="E11" s="85"/>
      <c r="F11" s="85"/>
      <c r="G11" s="85"/>
      <c r="H11" s="85"/>
      <c r="I11" s="85"/>
      <c r="J11" s="85"/>
      <c r="K11" s="85"/>
      <c r="L11" s="85"/>
      <c r="M11" s="85"/>
      <c r="N11" s="85"/>
      <c r="O11" s="173">
        <f>SUM(C11:N11)</f>
        <v>0</v>
      </c>
    </row>
    <row r="12" spans="1:15" ht="21.2" customHeight="1" thickBot="1" x14ac:dyDescent="0.25">
      <c r="A12" s="439"/>
      <c r="B12" s="168" t="s">
        <v>2</v>
      </c>
      <c r="C12" s="169">
        <f>C10-C11</f>
        <v>0</v>
      </c>
      <c r="D12" s="169">
        <f t="shared" ref="D12:F12" si="0">D10-D11</f>
        <v>0</v>
      </c>
      <c r="E12" s="169">
        <f t="shared" si="0"/>
        <v>0</v>
      </c>
      <c r="F12" s="169">
        <f t="shared" si="0"/>
        <v>0</v>
      </c>
      <c r="G12" s="169">
        <f t="shared" ref="G12:N12" si="1">G10-G11</f>
        <v>0</v>
      </c>
      <c r="H12" s="169">
        <f t="shared" si="1"/>
        <v>0</v>
      </c>
      <c r="I12" s="169">
        <f t="shared" si="1"/>
        <v>0</v>
      </c>
      <c r="J12" s="169">
        <f t="shared" si="1"/>
        <v>0</v>
      </c>
      <c r="K12" s="169">
        <f t="shared" si="1"/>
        <v>0</v>
      </c>
      <c r="L12" s="169">
        <f t="shared" si="1"/>
        <v>0</v>
      </c>
      <c r="M12" s="169">
        <f t="shared" si="1"/>
        <v>0</v>
      </c>
      <c r="N12" s="170">
        <f t="shared" si="1"/>
        <v>0</v>
      </c>
      <c r="O12" s="174">
        <f>SUM(C12:N12)</f>
        <v>0</v>
      </c>
    </row>
    <row r="14" spans="1:15" x14ac:dyDescent="0.2">
      <c r="B14" s="423" t="s">
        <v>283</v>
      </c>
      <c r="C14" s="423"/>
      <c r="D14" s="423"/>
      <c r="E14" s="423"/>
      <c r="F14" s="423"/>
      <c r="G14" s="423"/>
      <c r="H14" s="423"/>
      <c r="I14" s="423"/>
      <c r="J14" s="423"/>
      <c r="K14" s="423"/>
      <c r="L14" s="423"/>
      <c r="M14" s="423"/>
      <c r="N14" s="423"/>
      <c r="O14" s="423"/>
    </row>
    <row r="15" spans="1:15" x14ac:dyDescent="0.2">
      <c r="B15" s="423"/>
      <c r="C15" s="423"/>
      <c r="D15" s="423"/>
      <c r="E15" s="423"/>
      <c r="F15" s="423"/>
      <c r="G15" s="423"/>
      <c r="H15" s="423"/>
      <c r="I15" s="423"/>
      <c r="J15" s="423"/>
      <c r="K15" s="423"/>
      <c r="L15" s="423"/>
      <c r="M15" s="423"/>
      <c r="N15" s="423"/>
      <c r="O15" s="423"/>
    </row>
    <row r="16" spans="1:15" x14ac:dyDescent="0.2">
      <c r="B16" s="423"/>
      <c r="C16" s="423"/>
      <c r="D16" s="423"/>
      <c r="E16" s="423"/>
      <c r="F16" s="423"/>
      <c r="G16" s="423"/>
      <c r="H16" s="423"/>
      <c r="I16" s="423"/>
      <c r="J16" s="423"/>
      <c r="K16" s="423"/>
      <c r="L16" s="423"/>
      <c r="M16" s="423"/>
      <c r="N16" s="423"/>
      <c r="O16" s="423"/>
    </row>
  </sheetData>
  <sheetProtection algorithmName="SHA-512" hashValue="Hyx1ZXoGwvrekoJ6kq90/ecpnd/ovLFidGyyALNpPN4Di3W1Ds5aPxnLLiDwkM6sl0AtGxajJJ4MpBhP0vvJVg==" saltValue="6t4YIDDIo3EuJecJNA6uhA==" spinCount="100000" sheet="1" formatCells="0" formatColumns="0" formatRows="0"/>
  <mergeCells count="7">
    <mergeCell ref="B14:O16"/>
    <mergeCell ref="A1:N1"/>
    <mergeCell ref="B2:N2"/>
    <mergeCell ref="A9:A12"/>
    <mergeCell ref="A7:B7"/>
    <mergeCell ref="C8:N8"/>
    <mergeCell ref="B3:N3"/>
  </mergeCells>
  <phoneticPr fontId="46" type="noConversion"/>
  <printOptions horizontalCentered="1"/>
  <pageMargins left="0.70866141732283472" right="0.70866141732283472" top="1.1811023622047245" bottom="0.78740157480314965" header="0.31496062992125984" footer="0.31496062992125984"/>
  <pageSetup paperSize="9" scale="49" orientation="landscape" r:id="rId1"/>
  <headerFooter scaleWithDoc="0">
    <oddHeader>&amp;C&amp;"Arial,Fett"&amp;12Antrag auf Gewährung von Leistungen 
gemäß DTFinVO 2024
des SMWA vom 13. Juni 2024</oddHeader>
    <oddFooter>&amp;CSeite &amp;P von &amp;N&amp;R&amp;K01+042Formularstand: 01.07.2024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O32"/>
  <sheetViews>
    <sheetView zoomScale="90" zoomScaleNormal="90" zoomScaleSheetLayoutView="100" workbookViewId="0">
      <pane xSplit="2" ySplit="8" topLeftCell="C10" activePane="bottomRight" state="frozen"/>
      <selection sqref="A1:D1"/>
      <selection pane="topRight" sqref="A1:D1"/>
      <selection pane="bottomLeft" sqref="A1:D1"/>
      <selection pane="bottomRight" activeCell="B2" sqref="B2:N2"/>
    </sheetView>
  </sheetViews>
  <sheetFormatPr baseColWidth="10" defaultColWidth="10.85546875" defaultRowHeight="15" x14ac:dyDescent="0.2"/>
  <cols>
    <col min="1" max="1" width="31.28515625" style="10" customWidth="1"/>
    <col min="2" max="2" width="29" style="13" customWidth="1"/>
    <col min="3" max="6" width="15.7109375" style="13" customWidth="1"/>
    <col min="7" max="14" width="15.7109375" style="10" customWidth="1"/>
    <col min="15" max="15" width="18.28515625" style="10" customWidth="1"/>
    <col min="16" max="16384" width="10.85546875" style="10"/>
  </cols>
  <sheetData>
    <row r="1" spans="1:15" ht="30" customHeight="1" thickBot="1" x14ac:dyDescent="0.25">
      <c r="A1" s="415" t="s">
        <v>52</v>
      </c>
      <c r="B1" s="416"/>
      <c r="C1" s="416"/>
      <c r="D1" s="416"/>
      <c r="E1" s="416"/>
      <c r="F1" s="416"/>
      <c r="G1" s="416"/>
      <c r="H1" s="416"/>
      <c r="I1" s="416"/>
      <c r="J1" s="416"/>
      <c r="K1" s="416"/>
      <c r="L1" s="416"/>
      <c r="M1" s="416"/>
      <c r="N1" s="417"/>
      <c r="O1" s="1"/>
    </row>
    <row r="2" spans="1:15" ht="21.75" customHeight="1" thickBot="1" x14ac:dyDescent="0.25">
      <c r="A2" s="2" t="s">
        <v>35</v>
      </c>
      <c r="B2" s="431"/>
      <c r="C2" s="431"/>
      <c r="D2" s="431"/>
      <c r="E2" s="431"/>
      <c r="F2" s="431"/>
      <c r="G2" s="431"/>
      <c r="H2" s="431"/>
      <c r="I2" s="431"/>
      <c r="J2" s="431"/>
      <c r="K2" s="431"/>
      <c r="L2" s="431"/>
      <c r="M2" s="431"/>
      <c r="N2" s="432"/>
      <c r="O2" s="1"/>
    </row>
    <row r="3" spans="1:15" ht="15.75" customHeight="1" thickBot="1" x14ac:dyDescent="0.25">
      <c r="A3" s="2" t="s">
        <v>48</v>
      </c>
      <c r="B3" s="440" t="s">
        <v>51</v>
      </c>
      <c r="C3" s="440"/>
      <c r="D3" s="440"/>
      <c r="E3" s="440"/>
      <c r="F3" s="440"/>
      <c r="G3" s="440"/>
      <c r="H3" s="440"/>
      <c r="I3" s="440"/>
      <c r="J3" s="440"/>
      <c r="K3" s="440"/>
      <c r="L3" s="440"/>
      <c r="M3" s="440"/>
      <c r="N3" s="441"/>
      <c r="O3" s="1"/>
    </row>
    <row r="4" spans="1:15" s="11" customFormat="1" x14ac:dyDescent="0.2">
      <c r="A4" s="327"/>
      <c r="B4" s="330"/>
      <c r="C4" s="330"/>
      <c r="D4" s="330"/>
      <c r="E4" s="330"/>
      <c r="F4" s="330"/>
    </row>
    <row r="5" spans="1:15" s="11" customFormat="1" ht="15.75" thickBot="1" x14ac:dyDescent="0.25">
      <c r="A5" s="329"/>
      <c r="B5" s="330"/>
      <c r="C5" s="330"/>
      <c r="D5" s="330"/>
      <c r="E5" s="330"/>
      <c r="F5" s="330"/>
    </row>
    <row r="6" spans="1:15" ht="37.5" customHeight="1" thickBot="1" x14ac:dyDescent="0.25">
      <c r="A6" s="126" t="s">
        <v>130</v>
      </c>
      <c r="B6" s="325"/>
      <c r="C6" s="365"/>
      <c r="D6" s="365"/>
      <c r="E6" s="365"/>
      <c r="F6" s="365"/>
      <c r="G6" s="326"/>
      <c r="H6" s="326"/>
      <c r="I6" s="326"/>
      <c r="J6" s="326"/>
      <c r="K6" s="326"/>
      <c r="L6" s="326"/>
      <c r="M6" s="326"/>
      <c r="N6" s="326"/>
      <c r="O6" s="175" t="s">
        <v>25</v>
      </c>
    </row>
    <row r="7" spans="1:15" s="12" customFormat="1" ht="15" customHeight="1" x14ac:dyDescent="0.2">
      <c r="A7" s="429" t="s">
        <v>15</v>
      </c>
      <c r="B7" s="430"/>
      <c r="C7" s="156" t="s">
        <v>257</v>
      </c>
      <c r="D7" s="156" t="s">
        <v>258</v>
      </c>
      <c r="E7" s="156" t="s">
        <v>259</v>
      </c>
      <c r="F7" s="156" t="s">
        <v>260</v>
      </c>
      <c r="G7" s="156" t="s">
        <v>17</v>
      </c>
      <c r="H7" s="156" t="s">
        <v>18</v>
      </c>
      <c r="I7" s="156" t="s">
        <v>19</v>
      </c>
      <c r="J7" s="156" t="s">
        <v>20</v>
      </c>
      <c r="K7" s="156" t="s">
        <v>21</v>
      </c>
      <c r="L7" s="156" t="s">
        <v>22</v>
      </c>
      <c r="M7" s="156" t="s">
        <v>23</v>
      </c>
      <c r="N7" s="331" t="s">
        <v>24</v>
      </c>
      <c r="O7" s="171" t="s">
        <v>261</v>
      </c>
    </row>
    <row r="8" spans="1:15" s="12" customFormat="1" ht="15.75" customHeight="1" thickBot="1" x14ac:dyDescent="0.25">
      <c r="A8" s="332"/>
      <c r="B8" s="333"/>
      <c r="C8" s="434"/>
      <c r="D8" s="435"/>
      <c r="E8" s="435"/>
      <c r="F8" s="435"/>
      <c r="G8" s="435"/>
      <c r="H8" s="435"/>
      <c r="I8" s="435"/>
      <c r="J8" s="435"/>
      <c r="K8" s="435"/>
      <c r="L8" s="435"/>
      <c r="M8" s="435"/>
      <c r="N8" s="436"/>
      <c r="O8" s="176" t="s">
        <v>32</v>
      </c>
    </row>
    <row r="9" spans="1:15" s="87" customFormat="1" ht="30" customHeight="1" x14ac:dyDescent="0.2">
      <c r="A9" s="334" t="s">
        <v>56</v>
      </c>
      <c r="B9" s="89"/>
      <c r="C9" s="335"/>
      <c r="D9" s="335"/>
      <c r="E9" s="335"/>
      <c r="F9" s="335"/>
      <c r="G9" s="335"/>
      <c r="H9" s="335"/>
      <c r="I9" s="335"/>
      <c r="J9" s="335"/>
      <c r="K9" s="336"/>
      <c r="L9" s="336"/>
      <c r="M9" s="336"/>
      <c r="N9" s="337"/>
      <c r="O9" s="402"/>
    </row>
    <row r="10" spans="1:15" s="88" customFormat="1" ht="21.2" customHeight="1" x14ac:dyDescent="0.2">
      <c r="A10" s="446" t="s">
        <v>57</v>
      </c>
      <c r="B10" s="160" t="s">
        <v>16</v>
      </c>
      <c r="C10" s="85"/>
      <c r="D10" s="85"/>
      <c r="E10" s="85"/>
      <c r="F10" s="85"/>
      <c r="G10" s="85"/>
      <c r="H10" s="85"/>
      <c r="I10" s="85"/>
      <c r="J10" s="85"/>
      <c r="K10" s="85"/>
      <c r="L10" s="85"/>
      <c r="M10" s="85"/>
      <c r="N10" s="85"/>
      <c r="O10" s="173">
        <f>SUM(C10:N10)</f>
        <v>0</v>
      </c>
    </row>
    <row r="11" spans="1:15" s="88" customFormat="1" ht="54" customHeight="1" x14ac:dyDescent="0.2">
      <c r="A11" s="427"/>
      <c r="B11" s="160" t="s">
        <v>282</v>
      </c>
      <c r="C11" s="85"/>
      <c r="D11" s="85"/>
      <c r="E11" s="85"/>
      <c r="F11" s="85"/>
      <c r="G11" s="85"/>
      <c r="H11" s="85"/>
      <c r="I11" s="85"/>
      <c r="J11" s="85"/>
      <c r="K11" s="85"/>
      <c r="L11" s="85"/>
      <c r="M11" s="85"/>
      <c r="N11" s="85"/>
      <c r="O11" s="173">
        <f>SUM(C11:N11)</f>
        <v>0</v>
      </c>
    </row>
    <row r="12" spans="1:15" s="88" customFormat="1" ht="21.2" customHeight="1" x14ac:dyDescent="0.2">
      <c r="A12" s="427"/>
      <c r="B12" s="160" t="s">
        <v>256</v>
      </c>
      <c r="C12" s="85"/>
      <c r="D12" s="85"/>
      <c r="E12" s="85"/>
      <c r="F12" s="85"/>
      <c r="G12" s="85"/>
      <c r="H12" s="85"/>
      <c r="I12" s="85"/>
      <c r="J12" s="85"/>
      <c r="K12" s="85"/>
      <c r="L12" s="85"/>
      <c r="M12" s="85"/>
      <c r="N12" s="85"/>
      <c r="O12" s="173">
        <f>SUM(C12:N12)</f>
        <v>0</v>
      </c>
    </row>
    <row r="13" spans="1:15" s="88" customFormat="1" ht="21.2" customHeight="1" thickBot="1" x14ac:dyDescent="0.25">
      <c r="A13" s="428"/>
      <c r="B13" s="255" t="s">
        <v>2</v>
      </c>
      <c r="C13" s="169">
        <f t="shared" ref="C13:F13" si="0">C11-C12</f>
        <v>0</v>
      </c>
      <c r="D13" s="169">
        <f t="shared" si="0"/>
        <v>0</v>
      </c>
      <c r="E13" s="169">
        <f t="shared" si="0"/>
        <v>0</v>
      </c>
      <c r="F13" s="169">
        <f t="shared" si="0"/>
        <v>0</v>
      </c>
      <c r="G13" s="169">
        <f t="shared" ref="G13:N13" si="1">G11-G12</f>
        <v>0</v>
      </c>
      <c r="H13" s="169">
        <f t="shared" si="1"/>
        <v>0</v>
      </c>
      <c r="I13" s="169">
        <f t="shared" si="1"/>
        <v>0</v>
      </c>
      <c r="J13" s="169">
        <f t="shared" si="1"/>
        <v>0</v>
      </c>
      <c r="K13" s="169">
        <f t="shared" si="1"/>
        <v>0</v>
      </c>
      <c r="L13" s="169">
        <f t="shared" si="1"/>
        <v>0</v>
      </c>
      <c r="M13" s="169">
        <f t="shared" si="1"/>
        <v>0</v>
      </c>
      <c r="N13" s="170">
        <f t="shared" si="1"/>
        <v>0</v>
      </c>
      <c r="O13" s="403">
        <f>SUM(C13:N13)</f>
        <v>0</v>
      </c>
    </row>
    <row r="14" spans="1:15" s="87" customFormat="1" ht="30" customHeight="1" x14ac:dyDescent="0.2">
      <c r="A14" s="334" t="s">
        <v>56</v>
      </c>
      <c r="B14" s="89"/>
      <c r="C14" s="335"/>
      <c r="D14" s="335"/>
      <c r="E14" s="335"/>
      <c r="F14" s="335"/>
      <c r="G14" s="335"/>
      <c r="H14" s="335"/>
      <c r="I14" s="335"/>
      <c r="J14" s="335"/>
      <c r="K14" s="336"/>
      <c r="L14" s="336"/>
      <c r="M14" s="336"/>
      <c r="N14" s="337"/>
      <c r="O14" s="402"/>
    </row>
    <row r="15" spans="1:15" s="88" customFormat="1" ht="21.2" customHeight="1" x14ac:dyDescent="0.2">
      <c r="A15" s="446" t="s">
        <v>57</v>
      </c>
      <c r="B15" s="160" t="s">
        <v>16</v>
      </c>
      <c r="C15" s="85"/>
      <c r="D15" s="85"/>
      <c r="E15" s="85"/>
      <c r="F15" s="85"/>
      <c r="G15" s="85"/>
      <c r="H15" s="85"/>
      <c r="I15" s="85"/>
      <c r="J15" s="85"/>
      <c r="K15" s="85"/>
      <c r="L15" s="85"/>
      <c r="M15" s="85"/>
      <c r="N15" s="85"/>
      <c r="O15" s="173">
        <f>SUM(C15:N15)</f>
        <v>0</v>
      </c>
    </row>
    <row r="16" spans="1:15" s="88" customFormat="1" ht="53.25" customHeight="1" x14ac:dyDescent="0.2">
      <c r="A16" s="427"/>
      <c r="B16" s="160" t="s">
        <v>282</v>
      </c>
      <c r="C16" s="85"/>
      <c r="D16" s="85"/>
      <c r="E16" s="85"/>
      <c r="F16" s="85"/>
      <c r="G16" s="85"/>
      <c r="H16" s="85"/>
      <c r="I16" s="85"/>
      <c r="J16" s="85"/>
      <c r="K16" s="85"/>
      <c r="L16" s="85"/>
      <c r="M16" s="85"/>
      <c r="N16" s="85"/>
      <c r="O16" s="173">
        <f>SUM(C16:N16)</f>
        <v>0</v>
      </c>
    </row>
    <row r="17" spans="1:15" s="88" customFormat="1" ht="21.2" customHeight="1" x14ac:dyDescent="0.2">
      <c r="A17" s="427"/>
      <c r="B17" s="160" t="s">
        <v>256</v>
      </c>
      <c r="C17" s="85"/>
      <c r="D17" s="85"/>
      <c r="E17" s="85"/>
      <c r="F17" s="85"/>
      <c r="G17" s="85"/>
      <c r="H17" s="85"/>
      <c r="I17" s="85"/>
      <c r="J17" s="85"/>
      <c r="K17" s="85"/>
      <c r="L17" s="85"/>
      <c r="M17" s="85"/>
      <c r="N17" s="85"/>
      <c r="O17" s="173">
        <f>SUM(C17:N17)</f>
        <v>0</v>
      </c>
    </row>
    <row r="18" spans="1:15" s="88" customFormat="1" ht="21.2" customHeight="1" thickBot="1" x14ac:dyDescent="0.25">
      <c r="A18" s="447"/>
      <c r="B18" s="161" t="s">
        <v>2</v>
      </c>
      <c r="C18" s="338">
        <f t="shared" ref="C18:F18" si="2">C16-C17</f>
        <v>0</v>
      </c>
      <c r="D18" s="338">
        <f t="shared" si="2"/>
        <v>0</v>
      </c>
      <c r="E18" s="338">
        <f t="shared" si="2"/>
        <v>0</v>
      </c>
      <c r="F18" s="338">
        <f t="shared" si="2"/>
        <v>0</v>
      </c>
      <c r="G18" s="338">
        <f t="shared" ref="G18:N18" si="3">G16-G17</f>
        <v>0</v>
      </c>
      <c r="H18" s="338">
        <f t="shared" si="3"/>
        <v>0</v>
      </c>
      <c r="I18" s="338">
        <f t="shared" si="3"/>
        <v>0</v>
      </c>
      <c r="J18" s="338">
        <f t="shared" si="3"/>
        <v>0</v>
      </c>
      <c r="K18" s="338">
        <f t="shared" si="3"/>
        <v>0</v>
      </c>
      <c r="L18" s="338">
        <f t="shared" si="3"/>
        <v>0</v>
      </c>
      <c r="M18" s="338">
        <f t="shared" si="3"/>
        <v>0</v>
      </c>
      <c r="N18" s="339">
        <f t="shared" si="3"/>
        <v>0</v>
      </c>
      <c r="O18" s="403">
        <f>SUM(C18:N18)</f>
        <v>0</v>
      </c>
    </row>
    <row r="19" spans="1:15" s="87" customFormat="1" ht="30" customHeight="1" x14ac:dyDescent="0.2">
      <c r="A19" s="334" t="s">
        <v>56</v>
      </c>
      <c r="B19" s="86"/>
      <c r="C19" s="340"/>
      <c r="D19" s="340"/>
      <c r="E19" s="340"/>
      <c r="F19" s="340"/>
      <c r="G19" s="340"/>
      <c r="H19" s="340"/>
      <c r="I19" s="340"/>
      <c r="J19" s="340"/>
      <c r="K19" s="341"/>
      <c r="L19" s="341"/>
      <c r="M19" s="341"/>
      <c r="N19" s="342"/>
      <c r="O19" s="172"/>
    </row>
    <row r="20" spans="1:15" s="88" customFormat="1" ht="21.2" customHeight="1" x14ac:dyDescent="0.2">
      <c r="A20" s="446" t="s">
        <v>57</v>
      </c>
      <c r="B20" s="160" t="s">
        <v>16</v>
      </c>
      <c r="C20" s="85"/>
      <c r="D20" s="85"/>
      <c r="E20" s="85"/>
      <c r="F20" s="85"/>
      <c r="G20" s="85"/>
      <c r="H20" s="85"/>
      <c r="I20" s="85"/>
      <c r="J20" s="85"/>
      <c r="K20" s="85"/>
      <c r="L20" s="85"/>
      <c r="M20" s="85"/>
      <c r="N20" s="85"/>
      <c r="O20" s="173">
        <f>SUM(C20:N20)</f>
        <v>0</v>
      </c>
    </row>
    <row r="21" spans="1:15" s="88" customFormat="1" ht="54" customHeight="1" x14ac:dyDescent="0.2">
      <c r="A21" s="427"/>
      <c r="B21" s="160" t="s">
        <v>282</v>
      </c>
      <c r="C21" s="85"/>
      <c r="D21" s="85"/>
      <c r="E21" s="85"/>
      <c r="F21" s="85"/>
      <c r="G21" s="85"/>
      <c r="H21" s="85"/>
      <c r="I21" s="85"/>
      <c r="J21" s="85"/>
      <c r="K21" s="85"/>
      <c r="L21" s="85"/>
      <c r="M21" s="85"/>
      <c r="N21" s="85"/>
      <c r="O21" s="173">
        <f>SUM(C21:N21)</f>
        <v>0</v>
      </c>
    </row>
    <row r="22" spans="1:15" s="88" customFormat="1" ht="21.2" customHeight="1" x14ac:dyDescent="0.2">
      <c r="A22" s="427"/>
      <c r="B22" s="160" t="s">
        <v>256</v>
      </c>
      <c r="C22" s="85"/>
      <c r="D22" s="85"/>
      <c r="E22" s="85"/>
      <c r="F22" s="85"/>
      <c r="G22" s="85"/>
      <c r="H22" s="85"/>
      <c r="I22" s="85"/>
      <c r="J22" s="85"/>
      <c r="K22" s="85"/>
      <c r="L22" s="85"/>
      <c r="M22" s="85"/>
      <c r="N22" s="85"/>
      <c r="O22" s="173">
        <f>SUM(C22:N22)</f>
        <v>0</v>
      </c>
    </row>
    <row r="23" spans="1:15" s="88" customFormat="1" ht="21.2" customHeight="1" thickBot="1" x14ac:dyDescent="0.25">
      <c r="A23" s="428"/>
      <c r="B23" s="255" t="s">
        <v>2</v>
      </c>
      <c r="C23" s="169">
        <f t="shared" ref="C23:F23" si="4">C21-C22</f>
        <v>0</v>
      </c>
      <c r="D23" s="169">
        <f t="shared" si="4"/>
        <v>0</v>
      </c>
      <c r="E23" s="169">
        <f t="shared" si="4"/>
        <v>0</v>
      </c>
      <c r="F23" s="169">
        <f t="shared" si="4"/>
        <v>0</v>
      </c>
      <c r="G23" s="169">
        <f t="shared" ref="G23:N23" si="5">G21-G22</f>
        <v>0</v>
      </c>
      <c r="H23" s="169">
        <f t="shared" si="5"/>
        <v>0</v>
      </c>
      <c r="I23" s="169">
        <f t="shared" si="5"/>
        <v>0</v>
      </c>
      <c r="J23" s="169">
        <f t="shared" si="5"/>
        <v>0</v>
      </c>
      <c r="K23" s="169">
        <f t="shared" si="5"/>
        <v>0</v>
      </c>
      <c r="L23" s="169">
        <f t="shared" si="5"/>
        <v>0</v>
      </c>
      <c r="M23" s="169">
        <f t="shared" si="5"/>
        <v>0</v>
      </c>
      <c r="N23" s="170">
        <f t="shared" si="5"/>
        <v>0</v>
      </c>
      <c r="O23" s="403">
        <f>SUM(C23:N23)</f>
        <v>0</v>
      </c>
    </row>
    <row r="24" spans="1:15" s="87" customFormat="1" ht="30" customHeight="1" x14ac:dyDescent="0.2">
      <c r="A24" s="343" t="s">
        <v>129</v>
      </c>
      <c r="B24" s="344"/>
      <c r="C24" s="366"/>
      <c r="D24" s="366"/>
      <c r="E24" s="366"/>
      <c r="F24" s="366"/>
      <c r="G24" s="345"/>
      <c r="H24" s="345"/>
      <c r="I24" s="345"/>
      <c r="J24" s="345"/>
      <c r="K24" s="346"/>
      <c r="L24" s="346"/>
      <c r="M24" s="346"/>
      <c r="N24" s="347"/>
      <c r="O24" s="172"/>
    </row>
    <row r="25" spans="1:15" s="88" customFormat="1" ht="21.2" customHeight="1" x14ac:dyDescent="0.2">
      <c r="A25" s="443" t="s">
        <v>57</v>
      </c>
      <c r="B25" s="348" t="s">
        <v>16</v>
      </c>
      <c r="C25" s="349">
        <f t="shared" ref="C25:F27" si="6">SUMIF($B$10:$B$23,$B25,C$10:C$23)</f>
        <v>0</v>
      </c>
      <c r="D25" s="349">
        <f t="shared" si="6"/>
        <v>0</v>
      </c>
      <c r="E25" s="349">
        <f t="shared" si="6"/>
        <v>0</v>
      </c>
      <c r="F25" s="349">
        <f t="shared" si="6"/>
        <v>0</v>
      </c>
      <c r="G25" s="349">
        <f t="shared" ref="G25:N27" si="7">SUMIF($B$10:$B$23,$B25,G$10:G$23)</f>
        <v>0</v>
      </c>
      <c r="H25" s="349">
        <f t="shared" si="7"/>
        <v>0</v>
      </c>
      <c r="I25" s="349">
        <f t="shared" si="7"/>
        <v>0</v>
      </c>
      <c r="J25" s="349">
        <f t="shared" si="7"/>
        <v>0</v>
      </c>
      <c r="K25" s="349">
        <f t="shared" si="7"/>
        <v>0</v>
      </c>
      <c r="L25" s="349">
        <f t="shared" si="7"/>
        <v>0</v>
      </c>
      <c r="M25" s="349">
        <f t="shared" si="7"/>
        <v>0</v>
      </c>
      <c r="N25" s="349">
        <f t="shared" si="7"/>
        <v>0</v>
      </c>
      <c r="O25" s="173">
        <f>SUM(C25:N25)</f>
        <v>0</v>
      </c>
    </row>
    <row r="26" spans="1:15" s="88" customFormat="1" ht="54" customHeight="1" x14ac:dyDescent="0.2">
      <c r="A26" s="444"/>
      <c r="B26" s="348" t="s">
        <v>282</v>
      </c>
      <c r="C26" s="349">
        <f t="shared" si="6"/>
        <v>0</v>
      </c>
      <c r="D26" s="349">
        <f t="shared" si="6"/>
        <v>0</v>
      </c>
      <c r="E26" s="349">
        <f t="shared" si="6"/>
        <v>0</v>
      </c>
      <c r="F26" s="349">
        <f t="shared" si="6"/>
        <v>0</v>
      </c>
      <c r="G26" s="349">
        <f>SUMIF($B$10:$B$23,$B26,G$10:G$23)</f>
        <v>0</v>
      </c>
      <c r="H26" s="349">
        <f t="shared" si="7"/>
        <v>0</v>
      </c>
      <c r="I26" s="349">
        <f t="shared" si="7"/>
        <v>0</v>
      </c>
      <c r="J26" s="349">
        <f t="shared" si="7"/>
        <v>0</v>
      </c>
      <c r="K26" s="349">
        <f t="shared" si="7"/>
        <v>0</v>
      </c>
      <c r="L26" s="349">
        <f t="shared" si="7"/>
        <v>0</v>
      </c>
      <c r="M26" s="349">
        <f t="shared" si="7"/>
        <v>0</v>
      </c>
      <c r="N26" s="349">
        <f t="shared" si="7"/>
        <v>0</v>
      </c>
      <c r="O26" s="173">
        <f>SUM(C26:N26)</f>
        <v>0</v>
      </c>
    </row>
    <row r="27" spans="1:15" s="88" customFormat="1" ht="21.2" customHeight="1" x14ac:dyDescent="0.2">
      <c r="A27" s="444"/>
      <c r="B27" s="348" t="s">
        <v>256</v>
      </c>
      <c r="C27" s="349">
        <f t="shared" si="6"/>
        <v>0</v>
      </c>
      <c r="D27" s="349">
        <f t="shared" si="6"/>
        <v>0</v>
      </c>
      <c r="E27" s="349">
        <f t="shared" si="6"/>
        <v>0</v>
      </c>
      <c r="F27" s="349">
        <f t="shared" si="6"/>
        <v>0</v>
      </c>
      <c r="G27" s="349">
        <f t="shared" si="7"/>
        <v>0</v>
      </c>
      <c r="H27" s="349">
        <f t="shared" si="7"/>
        <v>0</v>
      </c>
      <c r="I27" s="349">
        <f t="shared" si="7"/>
        <v>0</v>
      </c>
      <c r="J27" s="349">
        <f t="shared" si="7"/>
        <v>0</v>
      </c>
      <c r="K27" s="349">
        <f t="shared" si="7"/>
        <v>0</v>
      </c>
      <c r="L27" s="349">
        <f t="shared" si="7"/>
        <v>0</v>
      </c>
      <c r="M27" s="349">
        <f t="shared" si="7"/>
        <v>0</v>
      </c>
      <c r="N27" s="349">
        <f t="shared" si="7"/>
        <v>0</v>
      </c>
      <c r="O27" s="173">
        <f>SUM(C27:N27)</f>
        <v>0</v>
      </c>
    </row>
    <row r="28" spans="1:15" s="88" customFormat="1" ht="21.2" customHeight="1" thickBot="1" x14ac:dyDescent="0.25">
      <c r="A28" s="445"/>
      <c r="B28" s="350" t="s">
        <v>2</v>
      </c>
      <c r="C28" s="351">
        <f t="shared" ref="C28:F28" si="8">C26-C27</f>
        <v>0</v>
      </c>
      <c r="D28" s="351">
        <f t="shared" si="8"/>
        <v>0</v>
      </c>
      <c r="E28" s="351">
        <f t="shared" si="8"/>
        <v>0</v>
      </c>
      <c r="F28" s="351">
        <f t="shared" si="8"/>
        <v>0</v>
      </c>
      <c r="G28" s="351">
        <f t="shared" ref="G28:N28" si="9">G26-G27</f>
        <v>0</v>
      </c>
      <c r="H28" s="351">
        <f t="shared" si="9"/>
        <v>0</v>
      </c>
      <c r="I28" s="351">
        <f t="shared" si="9"/>
        <v>0</v>
      </c>
      <c r="J28" s="351">
        <f t="shared" si="9"/>
        <v>0</v>
      </c>
      <c r="K28" s="351">
        <f t="shared" si="9"/>
        <v>0</v>
      </c>
      <c r="L28" s="351">
        <f t="shared" si="9"/>
        <v>0</v>
      </c>
      <c r="M28" s="351">
        <f t="shared" si="9"/>
        <v>0</v>
      </c>
      <c r="N28" s="352">
        <f t="shared" si="9"/>
        <v>0</v>
      </c>
      <c r="O28" s="403">
        <f>SUM(C28:N28)</f>
        <v>0</v>
      </c>
    </row>
    <row r="30" spans="1:15" x14ac:dyDescent="0.2">
      <c r="B30" s="442" t="s">
        <v>283</v>
      </c>
      <c r="C30" s="442"/>
      <c r="D30" s="442"/>
      <c r="E30" s="442"/>
      <c r="F30" s="442"/>
      <c r="G30" s="442"/>
      <c r="H30" s="442"/>
      <c r="I30" s="442"/>
      <c r="J30" s="442"/>
      <c r="K30" s="442"/>
      <c r="L30" s="442"/>
      <c r="M30" s="442"/>
      <c r="N30" s="442"/>
      <c r="O30" s="442"/>
    </row>
    <row r="31" spans="1:15" x14ac:dyDescent="0.2">
      <c r="B31" s="442"/>
      <c r="C31" s="442"/>
      <c r="D31" s="442"/>
      <c r="E31" s="442"/>
      <c r="F31" s="442"/>
      <c r="G31" s="442"/>
      <c r="H31" s="442"/>
      <c r="I31" s="442"/>
      <c r="J31" s="442"/>
      <c r="K31" s="442"/>
      <c r="L31" s="442"/>
      <c r="M31" s="442"/>
      <c r="N31" s="442"/>
      <c r="O31" s="442"/>
    </row>
    <row r="32" spans="1:15" x14ac:dyDescent="0.2">
      <c r="B32" s="442"/>
      <c r="C32" s="442"/>
      <c r="D32" s="442"/>
      <c r="E32" s="442"/>
      <c r="F32" s="442"/>
      <c r="G32" s="442"/>
      <c r="H32" s="442"/>
      <c r="I32" s="442"/>
      <c r="J32" s="442"/>
      <c r="K32" s="442"/>
      <c r="L32" s="442"/>
      <c r="M32" s="442"/>
      <c r="N32" s="442"/>
      <c r="O32" s="442"/>
    </row>
  </sheetData>
  <sheetProtection formatCells="0" formatColumns="0" formatRows="0"/>
  <mergeCells count="10">
    <mergeCell ref="B30:O32"/>
    <mergeCell ref="A1:N1"/>
    <mergeCell ref="B2:N2"/>
    <mergeCell ref="B3:N3"/>
    <mergeCell ref="A25:A28"/>
    <mergeCell ref="A10:A13"/>
    <mergeCell ref="A15:A18"/>
    <mergeCell ref="A20:A23"/>
    <mergeCell ref="A7:B7"/>
    <mergeCell ref="C8:N8"/>
  </mergeCells>
  <phoneticPr fontId="46" type="noConversion"/>
  <printOptions horizontalCentered="1"/>
  <pageMargins left="0.70866141732283472" right="0.70866141732283472" top="1.1811023622047245" bottom="0.78740157480314965" header="0.31496062992125984" footer="0.31496062992125984"/>
  <pageSetup paperSize="9" scale="50" orientation="landscape" r:id="rId1"/>
  <headerFooter scaleWithDoc="0">
    <oddHeader>&amp;C&amp;"Arial,Fett"&amp;12Antrag auf Gewährung von Leistungen 
gemäß DTFinVO 2024
des SMWA vom 13. Juni 2024</oddHeader>
    <oddFooter>&amp;CSeite &amp;P von &amp;N&amp;R&amp;K01+042Formularstand: 01.07.2024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fitToPage="1"/>
  </sheetPr>
  <dimension ref="A1:P18"/>
  <sheetViews>
    <sheetView zoomScale="90" zoomScaleNormal="90" workbookViewId="0">
      <pane xSplit="3" ySplit="6" topLeftCell="D7" activePane="bottomRight" state="frozen"/>
      <selection sqref="A1:D1"/>
      <selection pane="topRight" sqref="A1:D1"/>
      <selection pane="bottomLeft" sqref="A1:D1"/>
      <selection pane="bottomRight" sqref="A1:O1"/>
    </sheetView>
  </sheetViews>
  <sheetFormatPr baseColWidth="10" defaultColWidth="11.42578125" defaultRowHeight="12.75" x14ac:dyDescent="0.2"/>
  <cols>
    <col min="1" max="1" width="12.42578125" style="7" customWidth="1"/>
    <col min="2" max="2" width="23.7109375" style="7" customWidth="1"/>
    <col min="3" max="3" width="21.5703125" style="7" customWidth="1"/>
    <col min="4" max="7" width="15.7109375" style="7" customWidth="1"/>
    <col min="8" max="16" width="17.7109375" style="7" customWidth="1"/>
    <col min="17" max="16384" width="11.42578125" style="7"/>
  </cols>
  <sheetData>
    <row r="1" spans="1:16" ht="24.75" customHeight="1" thickBot="1" x14ac:dyDescent="0.25">
      <c r="A1" s="454" t="s">
        <v>40</v>
      </c>
      <c r="B1" s="455"/>
      <c r="C1" s="455"/>
      <c r="D1" s="455"/>
      <c r="E1" s="455"/>
      <c r="F1" s="455"/>
      <c r="G1" s="455"/>
      <c r="H1" s="455"/>
      <c r="I1" s="455"/>
      <c r="J1" s="455"/>
      <c r="K1" s="455"/>
      <c r="L1" s="455"/>
      <c r="M1" s="455"/>
      <c r="N1" s="455"/>
      <c r="O1" s="456"/>
      <c r="P1"/>
    </row>
    <row r="2" spans="1:16" s="10" customFormat="1" ht="20.25" customHeight="1" thickBot="1" x14ac:dyDescent="0.25">
      <c r="A2" s="65" t="s">
        <v>35</v>
      </c>
      <c r="B2" s="431" t="s">
        <v>173</v>
      </c>
      <c r="C2" s="431"/>
      <c r="D2" s="431"/>
      <c r="E2" s="431"/>
      <c r="F2" s="431"/>
      <c r="G2" s="431"/>
      <c r="H2" s="431"/>
      <c r="I2" s="431"/>
      <c r="J2" s="431"/>
      <c r="K2" s="431"/>
      <c r="L2" s="431"/>
      <c r="M2" s="431"/>
      <c r="N2" s="431"/>
      <c r="O2" s="432"/>
      <c r="P2"/>
    </row>
    <row r="3" spans="1:16" ht="13.5" thickBot="1" x14ac:dyDescent="0.25">
      <c r="A3"/>
      <c r="B3" s="298" t="s">
        <v>192</v>
      </c>
      <c r="C3"/>
      <c r="D3"/>
      <c r="E3"/>
      <c r="F3"/>
      <c r="G3"/>
      <c r="H3"/>
      <c r="I3"/>
      <c r="J3"/>
      <c r="K3"/>
      <c r="L3"/>
      <c r="M3"/>
      <c r="N3"/>
      <c r="O3"/>
      <c r="P3"/>
    </row>
    <row r="4" spans="1:16" ht="15.75" thickBot="1" x14ac:dyDescent="0.25">
      <c r="A4" s="126" t="s">
        <v>134</v>
      </c>
      <c r="B4"/>
      <c r="C4"/>
      <c r="D4"/>
      <c r="E4"/>
      <c r="F4"/>
      <c r="G4"/>
      <c r="H4"/>
      <c r="I4"/>
      <c r="J4"/>
      <c r="K4"/>
      <c r="L4"/>
      <c r="M4"/>
      <c r="N4"/>
      <c r="O4"/>
      <c r="P4" s="175" t="s">
        <v>25</v>
      </c>
    </row>
    <row r="5" spans="1:16" ht="31.5" customHeight="1" x14ac:dyDescent="0.2">
      <c r="A5" s="127" t="s">
        <v>28</v>
      </c>
      <c r="B5" s="128" t="s">
        <v>31</v>
      </c>
      <c r="C5" s="128"/>
      <c r="D5" s="156" t="s">
        <v>257</v>
      </c>
      <c r="E5" s="156" t="s">
        <v>258</v>
      </c>
      <c r="F5" s="156" t="s">
        <v>259</v>
      </c>
      <c r="G5" s="156" t="s">
        <v>260</v>
      </c>
      <c r="H5" s="156" t="s">
        <v>17</v>
      </c>
      <c r="I5" s="156" t="s">
        <v>18</v>
      </c>
      <c r="J5" s="156" t="s">
        <v>19</v>
      </c>
      <c r="K5" s="156" t="s">
        <v>20</v>
      </c>
      <c r="L5" s="156" t="s">
        <v>21</v>
      </c>
      <c r="M5" s="156" t="s">
        <v>22</v>
      </c>
      <c r="N5" s="156" t="s">
        <v>23</v>
      </c>
      <c r="O5" s="331" t="s">
        <v>24</v>
      </c>
      <c r="P5" s="171" t="s">
        <v>261</v>
      </c>
    </row>
    <row r="6" spans="1:16" ht="15.75" customHeight="1" thickBot="1" x14ac:dyDescent="0.25">
      <c r="A6" s="129"/>
      <c r="B6" s="130"/>
      <c r="C6" s="130"/>
      <c r="D6" s="469"/>
      <c r="E6" s="470"/>
      <c r="F6" s="470"/>
      <c r="G6" s="470"/>
      <c r="H6" s="470"/>
      <c r="I6" s="470"/>
      <c r="J6" s="470"/>
      <c r="K6" s="470"/>
      <c r="L6" s="470"/>
      <c r="M6" s="470"/>
      <c r="N6" s="470"/>
      <c r="O6" s="471"/>
      <c r="P6" s="176" t="s">
        <v>32</v>
      </c>
    </row>
    <row r="7" spans="1:16" ht="25.5" x14ac:dyDescent="0.2">
      <c r="A7" s="463"/>
      <c r="B7" s="457"/>
      <c r="C7" s="131" t="s">
        <v>26</v>
      </c>
      <c r="D7" s="5"/>
      <c r="E7" s="5"/>
      <c r="F7" s="5"/>
      <c r="G7" s="5"/>
      <c r="H7" s="5"/>
      <c r="I7" s="5"/>
      <c r="J7" s="5"/>
      <c r="K7" s="5"/>
      <c r="L7" s="5"/>
      <c r="M7" s="5"/>
      <c r="N7" s="5"/>
      <c r="O7" s="5"/>
      <c r="P7" s="172">
        <f t="shared" ref="P7:P18" si="0">SUM(D7:O7)</f>
        <v>0</v>
      </c>
    </row>
    <row r="8" spans="1:16" ht="25.5" x14ac:dyDescent="0.2">
      <c r="A8" s="463"/>
      <c r="B8" s="457"/>
      <c r="C8" s="132" t="s">
        <v>27</v>
      </c>
      <c r="D8" s="6"/>
      <c r="E8" s="6"/>
      <c r="F8" s="6"/>
      <c r="G8" s="6"/>
      <c r="H8" s="6"/>
      <c r="I8" s="6"/>
      <c r="J8" s="6"/>
      <c r="K8" s="6"/>
      <c r="L8" s="6"/>
      <c r="M8" s="6"/>
      <c r="N8" s="6"/>
      <c r="O8" s="6"/>
      <c r="P8" s="173">
        <f t="shared" si="0"/>
        <v>0</v>
      </c>
    </row>
    <row r="9" spans="1:16" ht="27.75" customHeight="1" thickBot="1" x14ac:dyDescent="0.25">
      <c r="A9" s="464"/>
      <c r="B9" s="458"/>
      <c r="C9" s="133" t="s">
        <v>2</v>
      </c>
      <c r="D9" s="3">
        <f t="shared" ref="D9:G9" si="1">D7-D8</f>
        <v>0</v>
      </c>
      <c r="E9" s="3">
        <f t="shared" si="1"/>
        <v>0</v>
      </c>
      <c r="F9" s="3">
        <f t="shared" si="1"/>
        <v>0</v>
      </c>
      <c r="G9" s="3">
        <f t="shared" si="1"/>
        <v>0</v>
      </c>
      <c r="H9" s="3">
        <f t="shared" ref="H9:O9" si="2">H7-H8</f>
        <v>0</v>
      </c>
      <c r="I9" s="3">
        <f t="shared" si="2"/>
        <v>0</v>
      </c>
      <c r="J9" s="3">
        <f t="shared" si="2"/>
        <v>0</v>
      </c>
      <c r="K9" s="3">
        <f t="shared" si="2"/>
        <v>0</v>
      </c>
      <c r="L9" s="3">
        <f t="shared" si="2"/>
        <v>0</v>
      </c>
      <c r="M9" s="3">
        <f t="shared" si="2"/>
        <v>0</v>
      </c>
      <c r="N9" s="3">
        <f t="shared" si="2"/>
        <v>0</v>
      </c>
      <c r="O9" s="4">
        <f t="shared" si="2"/>
        <v>0</v>
      </c>
      <c r="P9" s="173">
        <f t="shared" si="0"/>
        <v>0</v>
      </c>
    </row>
    <row r="10" spans="1:16" ht="27.75" customHeight="1" x14ac:dyDescent="0.2">
      <c r="A10" s="465"/>
      <c r="B10" s="459"/>
      <c r="C10" s="134" t="s">
        <v>26</v>
      </c>
      <c r="D10" s="5"/>
      <c r="E10" s="5"/>
      <c r="F10" s="5"/>
      <c r="G10" s="5"/>
      <c r="H10" s="5"/>
      <c r="I10" s="5"/>
      <c r="J10" s="5"/>
      <c r="K10" s="5"/>
      <c r="L10" s="5"/>
      <c r="M10" s="5"/>
      <c r="N10" s="5"/>
      <c r="O10" s="5"/>
      <c r="P10" s="178">
        <f t="shared" si="0"/>
        <v>0</v>
      </c>
    </row>
    <row r="11" spans="1:16" ht="25.5" x14ac:dyDescent="0.2">
      <c r="A11" s="466"/>
      <c r="B11" s="460"/>
      <c r="C11" s="132" t="s">
        <v>27</v>
      </c>
      <c r="D11" s="6"/>
      <c r="E11" s="6"/>
      <c r="F11" s="6"/>
      <c r="G11" s="6"/>
      <c r="H11" s="6"/>
      <c r="I11" s="6"/>
      <c r="J11" s="6"/>
      <c r="K11" s="6"/>
      <c r="L11" s="6"/>
      <c r="M11" s="6"/>
      <c r="N11" s="6"/>
      <c r="O11" s="6"/>
      <c r="P11" s="179">
        <f t="shared" si="0"/>
        <v>0</v>
      </c>
    </row>
    <row r="12" spans="1:16" ht="27.75" customHeight="1" thickBot="1" x14ac:dyDescent="0.25">
      <c r="A12" s="467"/>
      <c r="B12" s="461"/>
      <c r="C12" s="133" t="s">
        <v>2</v>
      </c>
      <c r="D12" s="3">
        <f t="shared" ref="D12:G12" si="3">D10-D11</f>
        <v>0</v>
      </c>
      <c r="E12" s="3">
        <f t="shared" si="3"/>
        <v>0</v>
      </c>
      <c r="F12" s="3">
        <f t="shared" si="3"/>
        <v>0</v>
      </c>
      <c r="G12" s="3">
        <f t="shared" si="3"/>
        <v>0</v>
      </c>
      <c r="H12" s="3">
        <f t="shared" ref="H12" si="4">H10-H11</f>
        <v>0</v>
      </c>
      <c r="I12" s="3">
        <f t="shared" ref="I12" si="5">I10-I11</f>
        <v>0</v>
      </c>
      <c r="J12" s="3">
        <f t="shared" ref="J12" si="6">J10-J11</f>
        <v>0</v>
      </c>
      <c r="K12" s="3">
        <f t="shared" ref="K12" si="7">K10-K11</f>
        <v>0</v>
      </c>
      <c r="L12" s="3">
        <f t="shared" ref="L12" si="8">L10-L11</f>
        <v>0</v>
      </c>
      <c r="M12" s="3">
        <f t="shared" ref="M12" si="9">M10-M11</f>
        <v>0</v>
      </c>
      <c r="N12" s="3">
        <f t="shared" ref="N12" si="10">N10-N11</f>
        <v>0</v>
      </c>
      <c r="O12" s="4">
        <f t="shared" ref="O12" si="11">O10-O11</f>
        <v>0</v>
      </c>
      <c r="P12" s="179">
        <f t="shared" si="0"/>
        <v>0</v>
      </c>
    </row>
    <row r="13" spans="1:16" ht="27.75" customHeight="1" x14ac:dyDescent="0.2">
      <c r="A13" s="468"/>
      <c r="B13" s="462"/>
      <c r="C13" s="131" t="s">
        <v>26</v>
      </c>
      <c r="D13" s="5"/>
      <c r="E13" s="5"/>
      <c r="F13" s="5"/>
      <c r="G13" s="5"/>
      <c r="H13" s="5"/>
      <c r="I13" s="5"/>
      <c r="J13" s="5"/>
      <c r="K13" s="5"/>
      <c r="L13" s="5"/>
      <c r="M13" s="5"/>
      <c r="N13" s="5"/>
      <c r="O13" s="5"/>
      <c r="P13" s="180">
        <f t="shared" si="0"/>
        <v>0</v>
      </c>
    </row>
    <row r="14" spans="1:16" ht="25.5" x14ac:dyDescent="0.2">
      <c r="A14" s="466"/>
      <c r="B14" s="460"/>
      <c r="C14" s="132" t="s">
        <v>27</v>
      </c>
      <c r="D14" s="6"/>
      <c r="E14" s="6"/>
      <c r="F14" s="6"/>
      <c r="G14" s="6"/>
      <c r="H14" s="6"/>
      <c r="I14" s="6"/>
      <c r="J14" s="6"/>
      <c r="K14" s="6"/>
      <c r="L14" s="6"/>
      <c r="M14" s="6"/>
      <c r="N14" s="6"/>
      <c r="O14" s="6"/>
      <c r="P14" s="179">
        <f t="shared" si="0"/>
        <v>0</v>
      </c>
    </row>
    <row r="15" spans="1:16" ht="27.75" customHeight="1" thickBot="1" x14ac:dyDescent="0.25">
      <c r="A15" s="467"/>
      <c r="B15" s="461"/>
      <c r="C15" s="133" t="s">
        <v>2</v>
      </c>
      <c r="D15" s="3">
        <f t="shared" ref="D15:G15" si="12">D13-D14</f>
        <v>0</v>
      </c>
      <c r="E15" s="3">
        <f t="shared" si="12"/>
        <v>0</v>
      </c>
      <c r="F15" s="3">
        <f t="shared" si="12"/>
        <v>0</v>
      </c>
      <c r="G15" s="3">
        <f t="shared" si="12"/>
        <v>0</v>
      </c>
      <c r="H15" s="3">
        <f t="shared" ref="H15" si="13">H13-H14</f>
        <v>0</v>
      </c>
      <c r="I15" s="3">
        <f t="shared" ref="I15" si="14">I13-I14</f>
        <v>0</v>
      </c>
      <c r="J15" s="3">
        <f t="shared" ref="J15" si="15">J13-J14</f>
        <v>0</v>
      </c>
      <c r="K15" s="3">
        <f t="shared" ref="K15" si="16">K13-K14</f>
        <v>0</v>
      </c>
      <c r="L15" s="3">
        <f t="shared" ref="L15" si="17">L13-L14</f>
        <v>0</v>
      </c>
      <c r="M15" s="3">
        <f t="shared" ref="M15" si="18">M13-M14</f>
        <v>0</v>
      </c>
      <c r="N15" s="3">
        <f t="shared" ref="N15" si="19">N13-N14</f>
        <v>0</v>
      </c>
      <c r="O15" s="4">
        <f t="shared" ref="O15" si="20">O13-O14</f>
        <v>0</v>
      </c>
      <c r="P15" s="177">
        <f t="shared" si="0"/>
        <v>0</v>
      </c>
    </row>
    <row r="16" spans="1:16" ht="27.75" customHeight="1" x14ac:dyDescent="0.2">
      <c r="A16" s="448" t="s">
        <v>133</v>
      </c>
      <c r="B16" s="451" t="s">
        <v>25</v>
      </c>
      <c r="C16" s="135" t="s">
        <v>26</v>
      </c>
      <c r="D16" s="136">
        <f>SUMIF($C$7:$C$15,$C16,D$7:D$15)</f>
        <v>0</v>
      </c>
      <c r="E16" s="136">
        <f t="shared" ref="D16:G17" si="21">SUMIF($C$7:$C$15,$C16,E$7:E$15)</f>
        <v>0</v>
      </c>
      <c r="F16" s="136">
        <f t="shared" si="21"/>
        <v>0</v>
      </c>
      <c r="G16" s="136">
        <f t="shared" si="21"/>
        <v>0</v>
      </c>
      <c r="H16" s="136">
        <f t="shared" ref="H16:O17" si="22">SUMIF($C$7:$C$15,$C16,H$7:H$15)</f>
        <v>0</v>
      </c>
      <c r="I16" s="136">
        <f t="shared" si="22"/>
        <v>0</v>
      </c>
      <c r="J16" s="136">
        <f t="shared" si="22"/>
        <v>0</v>
      </c>
      <c r="K16" s="136">
        <f t="shared" si="22"/>
        <v>0</v>
      </c>
      <c r="L16" s="136">
        <f t="shared" si="22"/>
        <v>0</v>
      </c>
      <c r="M16" s="136">
        <f t="shared" si="22"/>
        <v>0</v>
      </c>
      <c r="N16" s="136">
        <f t="shared" si="22"/>
        <v>0</v>
      </c>
      <c r="O16" s="136">
        <f t="shared" si="22"/>
        <v>0</v>
      </c>
      <c r="P16" s="181">
        <f t="shared" si="0"/>
        <v>0</v>
      </c>
    </row>
    <row r="17" spans="1:16" ht="25.5" x14ac:dyDescent="0.2">
      <c r="A17" s="449"/>
      <c r="B17" s="452"/>
      <c r="C17" s="137" t="s">
        <v>27</v>
      </c>
      <c r="D17" s="136">
        <f t="shared" si="21"/>
        <v>0</v>
      </c>
      <c r="E17" s="136">
        <f t="shared" si="21"/>
        <v>0</v>
      </c>
      <c r="F17" s="136">
        <f t="shared" si="21"/>
        <v>0</v>
      </c>
      <c r="G17" s="136">
        <f t="shared" si="21"/>
        <v>0</v>
      </c>
      <c r="H17" s="136">
        <f t="shared" si="22"/>
        <v>0</v>
      </c>
      <c r="I17" s="136">
        <f t="shared" si="22"/>
        <v>0</v>
      </c>
      <c r="J17" s="136">
        <f t="shared" si="22"/>
        <v>0</v>
      </c>
      <c r="K17" s="136">
        <f t="shared" si="22"/>
        <v>0</v>
      </c>
      <c r="L17" s="136">
        <f t="shared" si="22"/>
        <v>0</v>
      </c>
      <c r="M17" s="136">
        <f t="shared" si="22"/>
        <v>0</v>
      </c>
      <c r="N17" s="136">
        <f t="shared" si="22"/>
        <v>0</v>
      </c>
      <c r="O17" s="136">
        <f t="shared" si="22"/>
        <v>0</v>
      </c>
      <c r="P17" s="182">
        <f t="shared" si="0"/>
        <v>0</v>
      </c>
    </row>
    <row r="18" spans="1:16" ht="27.75" customHeight="1" thickBot="1" x14ac:dyDescent="0.25">
      <c r="A18" s="450"/>
      <c r="B18" s="453"/>
      <c r="C18" s="138" t="s">
        <v>2</v>
      </c>
      <c r="D18" s="139">
        <f t="shared" ref="D18:G18" si="23">D16-D17</f>
        <v>0</v>
      </c>
      <c r="E18" s="139">
        <f t="shared" si="23"/>
        <v>0</v>
      </c>
      <c r="F18" s="139">
        <f t="shared" si="23"/>
        <v>0</v>
      </c>
      <c r="G18" s="139">
        <f t="shared" si="23"/>
        <v>0</v>
      </c>
      <c r="H18" s="139">
        <f t="shared" ref="H18:O18" si="24">H16-H17</f>
        <v>0</v>
      </c>
      <c r="I18" s="139">
        <f t="shared" si="24"/>
        <v>0</v>
      </c>
      <c r="J18" s="139">
        <f t="shared" si="24"/>
        <v>0</v>
      </c>
      <c r="K18" s="139">
        <f t="shared" si="24"/>
        <v>0</v>
      </c>
      <c r="L18" s="139">
        <f t="shared" si="24"/>
        <v>0</v>
      </c>
      <c r="M18" s="139">
        <f t="shared" si="24"/>
        <v>0</v>
      </c>
      <c r="N18" s="139">
        <f t="shared" si="24"/>
        <v>0</v>
      </c>
      <c r="O18" s="140">
        <f t="shared" si="24"/>
        <v>0</v>
      </c>
      <c r="P18" s="183">
        <f t="shared" si="0"/>
        <v>0</v>
      </c>
    </row>
  </sheetData>
  <sheetProtection formatCells="0" formatColumns="0" formatRows="0"/>
  <mergeCells count="11">
    <mergeCell ref="A16:A18"/>
    <mergeCell ref="B16:B18"/>
    <mergeCell ref="A1:O1"/>
    <mergeCell ref="B2:O2"/>
    <mergeCell ref="B7:B9"/>
    <mergeCell ref="B10:B12"/>
    <mergeCell ref="B13:B15"/>
    <mergeCell ref="A7:A9"/>
    <mergeCell ref="A10:A12"/>
    <mergeCell ref="A13:A15"/>
    <mergeCell ref="D6:O6"/>
  </mergeCells>
  <phoneticPr fontId="46" type="noConversion"/>
  <printOptions horizontalCentered="1"/>
  <pageMargins left="0.70866141732283472" right="0.70866141732283472" top="1.1811023622047245" bottom="0.78740157480314965" header="0.31496062992125984" footer="0.31496062992125984"/>
  <pageSetup paperSize="9" scale="47" orientation="landscape" r:id="rId1"/>
  <headerFooter scaleWithDoc="0">
    <oddHeader>&amp;C&amp;"Arial,Fett"&amp;12Antrag auf Gewährung von Leistungen 
gemäß DTFinVO 2024
des SMWA vom 13. Juni 2024</oddHeader>
    <oddFooter>&amp;CSeite &amp;P von &amp;N&amp;R&amp;K01+042Formularstand: 01.07.2024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zoomScale="90" zoomScaleNormal="90" workbookViewId="0">
      <selection activeCell="D21" sqref="D21"/>
    </sheetView>
  </sheetViews>
  <sheetFormatPr baseColWidth="10" defaultRowHeight="12.75" x14ac:dyDescent="0.2"/>
  <cols>
    <col min="1" max="1" width="12.7109375" style="63" customWidth="1"/>
    <col min="2" max="2" width="68.7109375" style="7" customWidth="1"/>
    <col min="3" max="3" width="10.7109375" style="7" customWidth="1"/>
    <col min="4" max="4" width="29.7109375" style="7" customWidth="1"/>
    <col min="5" max="16384" width="11.42578125" style="7"/>
  </cols>
  <sheetData>
    <row r="1" spans="1:12" ht="24.75" customHeight="1" thickBot="1" x14ac:dyDescent="0.25">
      <c r="A1" s="454" t="s">
        <v>178</v>
      </c>
      <c r="B1" s="455"/>
      <c r="C1" s="455"/>
      <c r="D1" s="456"/>
    </row>
    <row r="2" spans="1:12" s="10" customFormat="1" ht="20.25" customHeight="1" thickBot="1" x14ac:dyDescent="0.25">
      <c r="A2" s="291" t="s">
        <v>35</v>
      </c>
      <c r="B2" s="472" t="s">
        <v>175</v>
      </c>
      <c r="C2" s="472"/>
      <c r="D2" s="473"/>
      <c r="E2" s="7"/>
      <c r="F2" s="7"/>
      <c r="G2" s="7"/>
      <c r="H2" s="7"/>
      <c r="I2" s="7"/>
      <c r="J2" s="7"/>
      <c r="K2" s="7"/>
      <c r="L2" s="7"/>
    </row>
    <row r="3" spans="1:12" x14ac:dyDescent="0.2">
      <c r="A3" s="154"/>
      <c r="B3" s="292" t="s">
        <v>199</v>
      </c>
      <c r="C3"/>
      <c r="D3"/>
    </row>
    <row r="5" spans="1:12" ht="16.5" thickBot="1" x14ac:dyDescent="0.3">
      <c r="B5" s="353"/>
    </row>
    <row r="6" spans="1:12" ht="16.5" thickBot="1" x14ac:dyDescent="0.25">
      <c r="A6" s="474" t="s">
        <v>162</v>
      </c>
      <c r="B6" s="475"/>
      <c r="C6" s="475"/>
      <c r="D6" s="476"/>
    </row>
    <row r="7" spans="1:12" ht="16.5" thickBot="1" x14ac:dyDescent="0.25">
      <c r="A7" s="305"/>
      <c r="B7" s="308"/>
      <c r="C7" s="237"/>
      <c r="D7" s="228" t="s">
        <v>264</v>
      </c>
      <c r="H7" s="289"/>
    </row>
    <row r="8" spans="1:12" ht="27.75" customHeight="1" x14ac:dyDescent="0.2">
      <c r="A8" s="299" t="s">
        <v>209</v>
      </c>
      <c r="B8" s="309" t="s">
        <v>193</v>
      </c>
      <c r="C8" s="227" t="s">
        <v>10</v>
      </c>
      <c r="D8" s="354"/>
    </row>
    <row r="9" spans="1:12" ht="25.5" x14ac:dyDescent="0.2">
      <c r="A9" s="300" t="s">
        <v>210</v>
      </c>
      <c r="B9" s="310" t="s">
        <v>161</v>
      </c>
      <c r="C9" s="28" t="s">
        <v>10</v>
      </c>
      <c r="D9" s="9"/>
    </row>
    <row r="10" spans="1:12" ht="20.25" customHeight="1" x14ac:dyDescent="0.2">
      <c r="A10" s="301" t="s">
        <v>211</v>
      </c>
      <c r="B10" s="380" t="s">
        <v>207</v>
      </c>
      <c r="C10" s="382"/>
      <c r="D10" s="355"/>
    </row>
    <row r="11" spans="1:12" ht="25.5" x14ac:dyDescent="0.2">
      <c r="A11" s="300" t="s">
        <v>212</v>
      </c>
      <c r="B11" s="310" t="s">
        <v>233</v>
      </c>
      <c r="C11" s="28" t="s">
        <v>10</v>
      </c>
      <c r="D11" s="9"/>
    </row>
    <row r="12" spans="1:12" s="83" customFormat="1" ht="23.25" customHeight="1" x14ac:dyDescent="0.2">
      <c r="A12" s="301" t="s">
        <v>213</v>
      </c>
      <c r="B12" s="380" t="s">
        <v>208</v>
      </c>
      <c r="C12" s="383"/>
      <c r="D12" s="9"/>
      <c r="E12" s="7"/>
      <c r="F12" s="7"/>
    </row>
    <row r="13" spans="1:12" ht="20.25" customHeight="1" x14ac:dyDescent="0.2">
      <c r="A13" s="302" t="s">
        <v>214</v>
      </c>
      <c r="B13" s="311" t="s">
        <v>163</v>
      </c>
      <c r="C13" s="195" t="s">
        <v>10</v>
      </c>
      <c r="D13" s="232">
        <f>D8-D9-D11</f>
        <v>0</v>
      </c>
    </row>
    <row r="14" spans="1:12" ht="25.5" x14ac:dyDescent="0.2">
      <c r="A14" s="300" t="s">
        <v>215</v>
      </c>
      <c r="B14" s="310" t="s">
        <v>265</v>
      </c>
      <c r="C14" s="28" t="s">
        <v>10</v>
      </c>
      <c r="D14" s="9"/>
    </row>
    <row r="15" spans="1:12" ht="25.5" x14ac:dyDescent="0.2">
      <c r="A15" s="300" t="s">
        <v>216</v>
      </c>
      <c r="B15" s="310" t="s">
        <v>183</v>
      </c>
      <c r="C15" s="28" t="s">
        <v>10</v>
      </c>
      <c r="D15" s="9"/>
    </row>
    <row r="16" spans="1:12" s="83" customFormat="1" ht="20.25" customHeight="1" x14ac:dyDescent="0.2">
      <c r="A16" s="303" t="s">
        <v>217</v>
      </c>
      <c r="B16" s="312" t="s">
        <v>176</v>
      </c>
      <c r="C16" s="224" t="s">
        <v>10</v>
      </c>
      <c r="D16" s="225">
        <f>D13-D14-D15</f>
        <v>0</v>
      </c>
      <c r="E16" s="7"/>
      <c r="F16" s="7"/>
    </row>
    <row r="17" spans="1:8" ht="20.25" customHeight="1" x14ac:dyDescent="0.2">
      <c r="A17" s="300" t="s">
        <v>218</v>
      </c>
      <c r="B17" s="310" t="s">
        <v>196</v>
      </c>
      <c r="C17" s="28" t="s">
        <v>10</v>
      </c>
      <c r="D17" s="9"/>
    </row>
    <row r="18" spans="1:8" ht="25.5" x14ac:dyDescent="0.2">
      <c r="A18" s="306" t="s">
        <v>219</v>
      </c>
      <c r="B18" s="313" t="s">
        <v>227</v>
      </c>
      <c r="C18" s="28" t="s">
        <v>10</v>
      </c>
      <c r="D18" s="9"/>
    </row>
    <row r="19" spans="1:8" ht="25.5" x14ac:dyDescent="0.2">
      <c r="A19" s="306" t="s">
        <v>220</v>
      </c>
      <c r="B19" s="313" t="s">
        <v>161</v>
      </c>
      <c r="C19" s="28" t="s">
        <v>10</v>
      </c>
      <c r="D19" s="9"/>
      <c r="H19" s="61"/>
    </row>
    <row r="20" spans="1:8" ht="20.25" customHeight="1" x14ac:dyDescent="0.2">
      <c r="A20" s="307" t="s">
        <v>221</v>
      </c>
      <c r="B20" s="381" t="s">
        <v>207</v>
      </c>
      <c r="C20" s="382"/>
      <c r="D20" s="355"/>
    </row>
    <row r="21" spans="1:8" ht="25.5" x14ac:dyDescent="0.2">
      <c r="A21" s="300" t="s">
        <v>222</v>
      </c>
      <c r="B21" s="310" t="s">
        <v>197</v>
      </c>
      <c r="C21" s="28" t="s">
        <v>10</v>
      </c>
      <c r="D21" s="9"/>
    </row>
    <row r="22" spans="1:8" ht="20.25" customHeight="1" x14ac:dyDescent="0.2">
      <c r="A22" s="302" t="s">
        <v>223</v>
      </c>
      <c r="B22" s="311" t="s">
        <v>168</v>
      </c>
      <c r="C22" s="195" t="s">
        <v>10</v>
      </c>
      <c r="D22" s="232">
        <f>SUM(D17:D18,D21)-D19</f>
        <v>0</v>
      </c>
    </row>
    <row r="23" spans="1:8" ht="25.5" x14ac:dyDescent="0.2">
      <c r="A23" s="300" t="s">
        <v>224</v>
      </c>
      <c r="B23" s="310" t="s">
        <v>265</v>
      </c>
      <c r="C23" s="28" t="s">
        <v>10</v>
      </c>
      <c r="D23" s="9"/>
    </row>
    <row r="24" spans="1:8" ht="25.5" x14ac:dyDescent="0.2">
      <c r="A24" s="300" t="s">
        <v>225</v>
      </c>
      <c r="B24" s="310" t="s">
        <v>183</v>
      </c>
      <c r="C24" s="28" t="s">
        <v>10</v>
      </c>
      <c r="D24" s="9"/>
    </row>
    <row r="25" spans="1:8" ht="20.25" customHeight="1" thickBot="1" x14ac:dyDescent="0.25">
      <c r="A25" s="304" t="s">
        <v>226</v>
      </c>
      <c r="B25" s="314" t="s">
        <v>177</v>
      </c>
      <c r="C25" s="234" t="s">
        <v>10</v>
      </c>
      <c r="D25" s="235">
        <f>D22-D23-D24</f>
        <v>0</v>
      </c>
    </row>
  </sheetData>
  <sheetProtection algorithmName="SHA-512" hashValue="KG/XMqXPRmbOr0qrlw3L7ORgmfLEbsrtIycj5PyVSu2divW4SCNjzfMGTSbcqEC9RzP+WP6tKoI0xCcd0ZxOYw==" saltValue="IVfkAANJW4bqLSFILoBO8w==" spinCount="100000" sheet="1" formatCells="0" formatColumns="0" formatRows="0"/>
  <mergeCells count="3">
    <mergeCell ref="A1:D1"/>
    <mergeCell ref="B2:D2"/>
    <mergeCell ref="A6:D6"/>
  </mergeCells>
  <pageMargins left="0.70866141732283472" right="0.70866141732283472" top="1.1811023622047245" bottom="0.78740157480314965" header="0.31496062992125984" footer="0.31496062992125984"/>
  <pageSetup paperSize="9" scale="73" orientation="portrait" r:id="rId1"/>
  <headerFooter scaleWithDoc="0">
    <oddHeader>&amp;C&amp;"Arial,Fett"&amp;12Antrag auf Gewährung von Leistungen 
gemäß DTFinVO 2024
des SMWA vom 13. Juni 2024</oddHeader>
    <oddFooter>&amp;CSeite &amp;P von &amp;N&amp;R&amp;K00-044Formularstand: 01.07.2024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6"/>
  <sheetViews>
    <sheetView zoomScale="90" zoomScaleNormal="90" workbookViewId="0">
      <selection sqref="A1:D1"/>
    </sheetView>
  </sheetViews>
  <sheetFormatPr baseColWidth="10" defaultRowHeight="12.75" x14ac:dyDescent="0.2"/>
  <cols>
    <col min="1" max="1" width="12.7109375" style="7" customWidth="1"/>
    <col min="2" max="2" width="68.7109375" style="7" customWidth="1"/>
    <col min="3" max="3" width="10.7109375" style="7" customWidth="1"/>
    <col min="4" max="4" width="29.7109375" style="7" customWidth="1"/>
    <col min="5" max="16384" width="11.42578125" style="7"/>
  </cols>
  <sheetData>
    <row r="1" spans="1:12" ht="24.75" customHeight="1" thickBot="1" x14ac:dyDescent="0.25">
      <c r="A1" s="454" t="s">
        <v>179</v>
      </c>
      <c r="B1" s="455"/>
      <c r="C1" s="455"/>
      <c r="D1" s="456"/>
    </row>
    <row r="2" spans="1:12" s="10" customFormat="1" ht="20.25" customHeight="1" thickBot="1" x14ac:dyDescent="0.25">
      <c r="A2" s="65" t="s">
        <v>35</v>
      </c>
      <c r="B2" s="472" t="s">
        <v>180</v>
      </c>
      <c r="C2" s="472"/>
      <c r="D2" s="473"/>
      <c r="E2" s="7"/>
      <c r="F2" s="7"/>
      <c r="G2" s="7"/>
      <c r="H2" s="7"/>
      <c r="I2" s="7"/>
      <c r="J2" s="7"/>
      <c r="K2" s="7"/>
      <c r="L2" s="7"/>
    </row>
    <row r="3" spans="1:12" ht="15.75" x14ac:dyDescent="0.2">
      <c r="A3"/>
      <c r="B3" s="292" t="s">
        <v>199</v>
      </c>
      <c r="C3"/>
      <c r="D3"/>
      <c r="H3" s="289"/>
    </row>
    <row r="5" spans="1:12" ht="13.5" thickBot="1" x14ac:dyDescent="0.25"/>
    <row r="6" spans="1:12" ht="16.5" thickBot="1" x14ac:dyDescent="0.25">
      <c r="A6" s="474" t="s">
        <v>164</v>
      </c>
      <c r="B6" s="475"/>
      <c r="C6" s="475"/>
      <c r="D6" s="476"/>
    </row>
    <row r="7" spans="1:12" ht="16.5" thickBot="1" x14ac:dyDescent="0.25">
      <c r="A7" s="237"/>
      <c r="B7" s="229"/>
      <c r="C7" s="237"/>
      <c r="D7" s="228" t="s">
        <v>264</v>
      </c>
    </row>
    <row r="8" spans="1:12" ht="44.25" customHeight="1" x14ac:dyDescent="0.2">
      <c r="A8" s="315" t="s">
        <v>209</v>
      </c>
      <c r="B8" s="226" t="s">
        <v>195</v>
      </c>
      <c r="C8" s="196" t="s">
        <v>10</v>
      </c>
      <c r="D8" s="356"/>
    </row>
    <row r="9" spans="1:12" ht="21.75" customHeight="1" x14ac:dyDescent="0.2">
      <c r="A9" s="301" t="s">
        <v>210</v>
      </c>
      <c r="B9" s="384" t="s">
        <v>201</v>
      </c>
      <c r="C9" s="230"/>
      <c r="D9" s="355"/>
    </row>
    <row r="10" spans="1:12" ht="44.25" customHeight="1" x14ac:dyDescent="0.2">
      <c r="A10" s="306" t="s">
        <v>211</v>
      </c>
      <c r="B10" s="293" t="s">
        <v>194</v>
      </c>
      <c r="C10" s="196" t="s">
        <v>10</v>
      </c>
      <c r="D10" s="58"/>
      <c r="H10" s="93"/>
    </row>
    <row r="11" spans="1:12" ht="21.75" customHeight="1" x14ac:dyDescent="0.2">
      <c r="A11" s="307" t="s">
        <v>212</v>
      </c>
      <c r="B11" s="385" t="s">
        <v>200</v>
      </c>
      <c r="C11" s="316"/>
      <c r="D11" s="357"/>
    </row>
    <row r="12" spans="1:12" ht="21" customHeight="1" x14ac:dyDescent="0.2">
      <c r="A12" s="306" t="s">
        <v>213</v>
      </c>
      <c r="B12" s="222" t="s">
        <v>234</v>
      </c>
      <c r="C12" s="28" t="s">
        <v>10</v>
      </c>
      <c r="D12" s="9"/>
    </row>
    <row r="13" spans="1:12" ht="21.75" customHeight="1" x14ac:dyDescent="0.2">
      <c r="A13" s="301" t="s">
        <v>214</v>
      </c>
      <c r="B13" s="384" t="s">
        <v>202</v>
      </c>
      <c r="C13" s="194"/>
      <c r="D13" s="9"/>
    </row>
    <row r="14" spans="1:12" ht="21.75" customHeight="1" x14ac:dyDescent="0.2">
      <c r="A14" s="302" t="s">
        <v>215</v>
      </c>
      <c r="B14" s="231" t="s">
        <v>165</v>
      </c>
      <c r="C14" s="195" t="s">
        <v>10</v>
      </c>
      <c r="D14" s="232">
        <f>D8+D10-D12</f>
        <v>0</v>
      </c>
    </row>
    <row r="15" spans="1:12" ht="25.5" x14ac:dyDescent="0.2">
      <c r="A15" s="300" t="s">
        <v>216</v>
      </c>
      <c r="B15" s="222" t="s">
        <v>265</v>
      </c>
      <c r="C15" s="28" t="s">
        <v>10</v>
      </c>
      <c r="D15" s="9"/>
    </row>
    <row r="16" spans="1:12" ht="25.5" x14ac:dyDescent="0.2">
      <c r="A16" s="300" t="s">
        <v>217</v>
      </c>
      <c r="B16" s="222" t="s">
        <v>183</v>
      </c>
      <c r="C16" s="28" t="s">
        <v>10</v>
      </c>
      <c r="D16" s="9"/>
    </row>
    <row r="17" spans="1:4" ht="21.75" customHeight="1" x14ac:dyDescent="0.2">
      <c r="A17" s="303" t="s">
        <v>218</v>
      </c>
      <c r="B17" s="223" t="s">
        <v>176</v>
      </c>
      <c r="C17" s="236"/>
      <c r="D17" s="225">
        <f>D14-D15-D16</f>
        <v>0</v>
      </c>
    </row>
    <row r="18" spans="1:4" ht="21.75" customHeight="1" x14ac:dyDescent="0.2">
      <c r="A18" s="300" t="s">
        <v>219</v>
      </c>
      <c r="B18" s="222" t="s">
        <v>66</v>
      </c>
      <c r="C18" s="28" t="s">
        <v>10</v>
      </c>
      <c r="D18" s="9"/>
    </row>
    <row r="19" spans="1:4" ht="21.75" customHeight="1" x14ac:dyDescent="0.2">
      <c r="A19" s="307" t="s">
        <v>220</v>
      </c>
      <c r="B19" s="385" t="s">
        <v>237</v>
      </c>
      <c r="C19" s="230"/>
      <c r="D19" s="355"/>
    </row>
    <row r="20" spans="1:4" ht="25.5" x14ac:dyDescent="0.2">
      <c r="A20" s="306" t="s">
        <v>221</v>
      </c>
      <c r="B20" s="293" t="s">
        <v>229</v>
      </c>
      <c r="C20" s="28" t="s">
        <v>10</v>
      </c>
      <c r="D20" s="9"/>
    </row>
    <row r="21" spans="1:4" ht="21.75" customHeight="1" x14ac:dyDescent="0.2">
      <c r="A21" s="307" t="s">
        <v>222</v>
      </c>
      <c r="B21" s="385" t="s">
        <v>237</v>
      </c>
      <c r="C21" s="230"/>
      <c r="D21" s="355"/>
    </row>
    <row r="22" spans="1:4" ht="25.5" x14ac:dyDescent="0.2">
      <c r="A22" s="300" t="s">
        <v>223</v>
      </c>
      <c r="B22" s="222" t="s">
        <v>197</v>
      </c>
      <c r="C22" s="28" t="s">
        <v>10</v>
      </c>
      <c r="D22" s="9"/>
    </row>
    <row r="23" spans="1:4" ht="21.75" customHeight="1" x14ac:dyDescent="0.2">
      <c r="A23" s="302" t="s">
        <v>224</v>
      </c>
      <c r="B23" s="231" t="s">
        <v>168</v>
      </c>
      <c r="C23" s="195" t="s">
        <v>10</v>
      </c>
      <c r="D23" s="232">
        <f>SUM(D18:D20,D22)</f>
        <v>0</v>
      </c>
    </row>
    <row r="24" spans="1:4" ht="25.5" x14ac:dyDescent="0.2">
      <c r="A24" s="300" t="s">
        <v>225</v>
      </c>
      <c r="B24" s="222" t="s">
        <v>265</v>
      </c>
      <c r="C24" s="28" t="s">
        <v>10</v>
      </c>
      <c r="D24" s="9"/>
    </row>
    <row r="25" spans="1:4" ht="25.5" x14ac:dyDescent="0.2">
      <c r="A25" s="300" t="s">
        <v>226</v>
      </c>
      <c r="B25" s="222" t="s">
        <v>183</v>
      </c>
      <c r="C25" s="28" t="s">
        <v>10</v>
      </c>
      <c r="D25" s="9"/>
    </row>
    <row r="26" spans="1:4" ht="21.75" customHeight="1" thickBot="1" x14ac:dyDescent="0.25">
      <c r="A26" s="304" t="s">
        <v>228</v>
      </c>
      <c r="B26" s="233" t="s">
        <v>177</v>
      </c>
      <c r="C26" s="234" t="s">
        <v>10</v>
      </c>
      <c r="D26" s="235">
        <f>D23-D24-D25</f>
        <v>0</v>
      </c>
    </row>
  </sheetData>
  <sheetProtection algorithmName="SHA-512" hashValue="VNWQBeoxTAu83xk0r8LhiYmpP17e4L/xj+9NeYLuH+vYySq6POjQfqj1RKSSVo+80k2pV2w4lgi2g7HVjcvJKA==" saltValue="jaSgDmo6NNaJR+g1FwheNw==" spinCount="100000" sheet="1" formatCells="0" formatColumns="0" formatRows="0"/>
  <mergeCells count="3">
    <mergeCell ref="A1:D1"/>
    <mergeCell ref="B2:D2"/>
    <mergeCell ref="A6:D6"/>
  </mergeCells>
  <pageMargins left="0.70866141732283472" right="0.70866141732283472" top="1.1811023622047245" bottom="0.78740157480314965" header="0.31496062992125984" footer="0.31496062992125984"/>
  <pageSetup paperSize="9" scale="73" orientation="portrait" r:id="rId1"/>
  <headerFooter scaleWithDoc="0">
    <oddHeader>&amp;C&amp;"Arial,Fett"&amp;12Antrag auf Gewährung von Leistungen 
gemäß DTFinVO 2024
des SMWA vom 13. Juni 2024</oddHeader>
    <oddFooter>&amp;CSeite &amp;P von &amp;N&amp;R&amp;K00-044Formularstand: 01.07.2024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13</vt:i4>
      </vt:variant>
    </vt:vector>
  </HeadingPairs>
  <TitlesOfParts>
    <vt:vector size="25" baseType="lpstr">
      <vt:lpstr>Anlage1_Jahr</vt:lpstr>
      <vt:lpstr>Anlage1</vt:lpstr>
      <vt:lpstr>Anl1.1.1_Fahrgeldeinnahmen</vt:lpstr>
      <vt:lpstr>Anl1.1.2_Fahrgeldeinnahmen</vt:lpstr>
      <vt:lpstr>Anl1.1.3_Fahrgeldeinnahmen</vt:lpstr>
      <vt:lpstr>Anl1.1.4_Fahrgeldeinnahmen</vt:lpstr>
      <vt:lpstr>Anl1.3_allgVorschrift</vt:lpstr>
      <vt:lpstr>Anl1.4.1_BT_Gk</vt:lpstr>
      <vt:lpstr>Anl1.4.2_BT_SPNV_AT</vt:lpstr>
      <vt:lpstr>Anl1.4.3_BT_VU</vt:lpstr>
      <vt:lpstr>Anl1.5_Abokunden</vt:lpstr>
      <vt:lpstr>Anl1.6_geringAusgleich</vt:lpstr>
      <vt:lpstr>Anl1.4.1_BT_Gk!Druckbereich</vt:lpstr>
      <vt:lpstr>Anl1.4.2_BT_SPNV_AT!Druckbereich</vt:lpstr>
      <vt:lpstr>Anl1.4.3_BT_VU!Druckbereich</vt:lpstr>
      <vt:lpstr>Anl1.6_geringAusgleich!Druckbereich</vt:lpstr>
      <vt:lpstr>Anlage1!Druckbereich</vt:lpstr>
      <vt:lpstr>Anlage1_Jahr!Druckbereich</vt:lpstr>
      <vt:lpstr>Anl1.1.1_Fahrgeldeinnahmen!Drucktitel</vt:lpstr>
      <vt:lpstr>Anl1.1.2_Fahrgeldeinnahmen!Drucktitel</vt:lpstr>
      <vt:lpstr>Anl1.1.3_Fahrgeldeinnahmen!Drucktitel</vt:lpstr>
      <vt:lpstr>Anl1.1.4_Fahrgeldeinnahmen!Drucktitel</vt:lpstr>
      <vt:lpstr>Anl1.5_Abokunden!Drucktitel</vt:lpstr>
      <vt:lpstr>Anl1.6_geringAusgleich!Drucktitel</vt:lpstr>
      <vt:lpstr>Anlage1!Drucktitel</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michael.schaefer</dc:creator>
  <cp:lastModifiedBy>Graul, Katrin - LASuV Zentrale</cp:lastModifiedBy>
  <cp:lastPrinted>2024-07-08T14:11:04Z</cp:lastPrinted>
  <dcterms:created xsi:type="dcterms:W3CDTF">2020-09-10T14:04:04Z</dcterms:created>
  <dcterms:modified xsi:type="dcterms:W3CDTF">2025-04-17T12:15:08Z</dcterms:modified>
</cp:coreProperties>
</file>