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4000_Verweser\CORONA_2022\20_Verwendungsnachweis\"/>
    </mc:Choice>
  </mc:AlternateContent>
  <xr:revisionPtr revIDLastSave="0" documentId="13_ncr:1_{14E89C99-BD7F-4CB6-88A2-64E5B63BB6CC}" xr6:coauthVersionLast="47" xr6:coauthVersionMax="47" xr10:uidLastSave="{00000000-0000-0000-0000-000000000000}"/>
  <bookViews>
    <workbookView xWindow="-120" yWindow="-120" windowWidth="29040" windowHeight="15720" tabRatio="930" firstSheet="5" activeTab="12" xr2:uid="{00000000-000D-0000-FFFF-FFFF00000000}"/>
  </bookViews>
  <sheets>
    <sheet name="Anlage1_Jahr" sheetId="1" state="hidden" r:id="rId1"/>
    <sheet name="Anlage1" sheetId="15" r:id="rId2"/>
    <sheet name="Anl1.1.1_Fahrgeldeinnahmen" sheetId="3" r:id="rId3"/>
    <sheet name="Anl1.1.2_Fahrgeldeinnahmen" sheetId="11" r:id="rId4"/>
    <sheet name="Anl1.1.3_Fahrgeldeinnahmen" sheetId="12" r:id="rId5"/>
    <sheet name="Anl1.1.4_Fahrgeldeinnahmen" sheetId="13" r:id="rId6"/>
    <sheet name="Anl1.3_allgVorschrift" sheetId="5" r:id="rId7"/>
    <sheet name="Anl1.4_Ausgleich_AT" sheetId="2" r:id="rId8"/>
    <sheet name="Anl.1.5-Pauschalen 9-E-Ticket" sheetId="14" r:id="rId9"/>
    <sheet name="Anl1.6.1_geringAusgleich" sheetId="7" r:id="rId10"/>
    <sheet name="Anl1.6.2_geringAusgleich" sheetId="10" r:id="rId11"/>
    <sheet name="Anl1.7_weitErsparnisse" sheetId="6" r:id="rId12"/>
    <sheet name="Anl1.8.1_BT_Gk" sheetId="16" r:id="rId13"/>
    <sheet name="Anl1.8.2_BT_SPNV_AT" sheetId="17" r:id="rId14"/>
  </sheets>
  <definedNames>
    <definedName name="_xlnm.Print_Area" localSheetId="8">'Anl.1.5-Pauschalen 9-E-Ticket'!$A$2:$D$29</definedName>
    <definedName name="_xlnm.Print_Area" localSheetId="11">'Anl1.7_weitErsparnisse'!$A$1:$E$20</definedName>
    <definedName name="_xlnm.Print_Area" localSheetId="1">Anlage1!$A$1:$H$71</definedName>
    <definedName name="_xlnm.Print_Area" localSheetId="0">Anlage1_Jahr!$A$1:$D$71</definedName>
    <definedName name="_xlnm.Print_Titles" localSheetId="2">'Anl1.1.1_Fahrgeldeinnahmen'!$7:$8</definedName>
    <definedName name="_xlnm.Print_Titles" localSheetId="3">'Anl1.1.2_Fahrgeldeinnahmen'!$7:$8</definedName>
    <definedName name="_xlnm.Print_Titles" localSheetId="4">'Anl1.1.3_Fahrgeldeinnahmen'!$7:$8</definedName>
    <definedName name="_xlnm.Print_Titles" localSheetId="5">'Anl1.1.4_Fahrgeldeinnahmen'!$7:$8</definedName>
    <definedName name="_xlnm.Print_Titles" localSheetId="9">'Anl1.6.1_geringAusgleich'!$A:$A</definedName>
    <definedName name="_xlnm.Print_Titles" localSheetId="10">'Anl1.6.2_geringAusgleich'!$A:$A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0" l="1"/>
  <c r="AC2" i="10"/>
  <c r="AC2" i="7"/>
  <c r="Q2" i="7"/>
  <c r="G25" i="17"/>
  <c r="G24" i="17"/>
  <c r="G22" i="17"/>
  <c r="G20" i="17"/>
  <c r="G18" i="17"/>
  <c r="G16" i="17"/>
  <c r="G15" i="17"/>
  <c r="G12" i="17"/>
  <c r="G10" i="17"/>
  <c r="G8" i="17"/>
  <c r="G24" i="16"/>
  <c r="G23" i="16"/>
  <c r="G19" i="16"/>
  <c r="G18" i="16"/>
  <c r="G17" i="16"/>
  <c r="G15" i="16"/>
  <c r="G14" i="16"/>
  <c r="G11" i="16"/>
  <c r="G9" i="16"/>
  <c r="G8" i="16"/>
  <c r="E14" i="17"/>
  <c r="E17" i="17" s="1"/>
  <c r="F14" i="17"/>
  <c r="F17" i="17" s="1"/>
  <c r="E23" i="17"/>
  <c r="E26" i="17" s="1"/>
  <c r="F23" i="17"/>
  <c r="F26" i="17" s="1"/>
  <c r="E13" i="16"/>
  <c r="E16" i="16" s="1"/>
  <c r="F13" i="16"/>
  <c r="F16" i="16" s="1"/>
  <c r="E22" i="16"/>
  <c r="E25" i="16" s="1"/>
  <c r="F22" i="16"/>
  <c r="F25" i="16" s="1"/>
  <c r="D23" i="17"/>
  <c r="D26" i="17" s="1"/>
  <c r="D14" i="17"/>
  <c r="D17" i="17" s="1"/>
  <c r="D22" i="16"/>
  <c r="D25" i="16" s="1"/>
  <c r="D13" i="16"/>
  <c r="D16" i="16" s="1"/>
  <c r="G55" i="15" l="1"/>
  <c r="G23" i="17"/>
  <c r="G26" i="17" s="1"/>
  <c r="F56" i="15"/>
  <c r="E56" i="15"/>
  <c r="G14" i="17"/>
  <c r="G17" i="17" s="1"/>
  <c r="E55" i="15"/>
  <c r="F55" i="15"/>
  <c r="G56" i="15"/>
  <c r="G22" i="16"/>
  <c r="G25" i="16" s="1"/>
  <c r="G13" i="16"/>
  <c r="G16" i="16" s="1"/>
  <c r="G57" i="15" l="1"/>
  <c r="F57" i="15"/>
  <c r="H56" i="15"/>
  <c r="E57" i="15"/>
  <c r="H55" i="15"/>
  <c r="H38" i="15"/>
  <c r="C20" i="6"/>
  <c r="F52" i="15" s="1"/>
  <c r="D20" i="6"/>
  <c r="G52" i="15" s="1"/>
  <c r="B20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6" i="6"/>
  <c r="H48" i="15"/>
  <c r="H49" i="15"/>
  <c r="H50" i="15"/>
  <c r="H51" i="15"/>
  <c r="H47" i="15"/>
  <c r="F31" i="15"/>
  <c r="F30" i="15"/>
  <c r="H31" i="15"/>
  <c r="H30" i="15"/>
  <c r="H57" i="15" l="1"/>
  <c r="E20" i="6"/>
  <c r="E52" i="15"/>
  <c r="H52" i="15" s="1"/>
  <c r="D68" i="1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P28" i="7"/>
  <c r="Q28" i="7"/>
  <c r="R28" i="7"/>
  <c r="S28" i="7"/>
  <c r="T28" i="7"/>
  <c r="U28" i="7"/>
  <c r="V28" i="7"/>
  <c r="W28" i="7"/>
  <c r="X28" i="7"/>
  <c r="Y28" i="7"/>
  <c r="Z28" i="7"/>
  <c r="AA28" i="7"/>
  <c r="O28" i="7"/>
  <c r="N28" i="7"/>
  <c r="M28" i="7"/>
  <c r="L28" i="7"/>
  <c r="K28" i="7"/>
  <c r="J28" i="7"/>
  <c r="I28" i="7"/>
  <c r="H28" i="7"/>
  <c r="G28" i="7"/>
  <c r="F28" i="7"/>
  <c r="E28" i="7"/>
  <c r="D28" i="7"/>
  <c r="D31" i="1"/>
  <c r="D30" i="1"/>
  <c r="E30" i="2"/>
  <c r="F30" i="2"/>
  <c r="G30" i="2"/>
  <c r="H30" i="2"/>
  <c r="I30" i="2"/>
  <c r="J30" i="2"/>
  <c r="K30" i="2"/>
  <c r="L30" i="2"/>
  <c r="M30" i="2"/>
  <c r="N30" i="2"/>
  <c r="O30" i="2"/>
  <c r="D30" i="2"/>
  <c r="E16" i="5"/>
  <c r="F16" i="5"/>
  <c r="G16" i="5"/>
  <c r="H16" i="5"/>
  <c r="I16" i="5"/>
  <c r="J16" i="5"/>
  <c r="K16" i="5"/>
  <c r="L16" i="5"/>
  <c r="M16" i="5"/>
  <c r="N16" i="5"/>
  <c r="O16" i="5"/>
  <c r="E17" i="5"/>
  <c r="F17" i="5"/>
  <c r="G17" i="5"/>
  <c r="H17" i="5"/>
  <c r="I17" i="5"/>
  <c r="J17" i="5"/>
  <c r="K17" i="5"/>
  <c r="L17" i="5"/>
  <c r="M17" i="5"/>
  <c r="N17" i="5"/>
  <c r="O17" i="5"/>
  <c r="D17" i="5"/>
  <c r="D16" i="5"/>
  <c r="D25" i="13"/>
  <c r="E25" i="13"/>
  <c r="F25" i="13"/>
  <c r="G25" i="13"/>
  <c r="H25" i="13"/>
  <c r="I25" i="13"/>
  <c r="J25" i="13"/>
  <c r="K25" i="13"/>
  <c r="L25" i="13"/>
  <c r="M25" i="13"/>
  <c r="N25" i="13"/>
  <c r="D26" i="13"/>
  <c r="E26" i="13"/>
  <c r="F26" i="13"/>
  <c r="G26" i="13"/>
  <c r="H26" i="13"/>
  <c r="I26" i="13"/>
  <c r="J26" i="13"/>
  <c r="K26" i="13"/>
  <c r="L26" i="13"/>
  <c r="M26" i="13"/>
  <c r="N26" i="13"/>
  <c r="D27" i="13"/>
  <c r="E27" i="13"/>
  <c r="F27" i="13"/>
  <c r="G27" i="13"/>
  <c r="H27" i="13"/>
  <c r="I27" i="13"/>
  <c r="J27" i="13"/>
  <c r="K27" i="13"/>
  <c r="L27" i="13"/>
  <c r="M27" i="13"/>
  <c r="N27" i="13"/>
  <c r="C26" i="13"/>
  <c r="C27" i="13"/>
  <c r="C25" i="13"/>
  <c r="R19" i="3"/>
  <c r="Q19" i="3"/>
  <c r="P19" i="3"/>
  <c r="O19" i="3"/>
  <c r="R18" i="3"/>
  <c r="Q18" i="3"/>
  <c r="P18" i="3"/>
  <c r="O18" i="3"/>
  <c r="R17" i="3"/>
  <c r="Q17" i="3"/>
  <c r="P17" i="3"/>
  <c r="O17" i="3"/>
  <c r="R15" i="3"/>
  <c r="Q15" i="3"/>
  <c r="P15" i="3"/>
  <c r="O15" i="3"/>
  <c r="R14" i="3"/>
  <c r="Q14" i="3"/>
  <c r="P14" i="3"/>
  <c r="O14" i="3"/>
  <c r="R13" i="3"/>
  <c r="Q13" i="3"/>
  <c r="P13" i="3"/>
  <c r="O13" i="3"/>
  <c r="R11" i="3"/>
  <c r="Q11" i="3"/>
  <c r="P11" i="3"/>
  <c r="O11" i="3"/>
  <c r="R10" i="3"/>
  <c r="Q10" i="3"/>
  <c r="P10" i="3"/>
  <c r="O10" i="3"/>
  <c r="R9" i="3"/>
  <c r="Q9" i="3"/>
  <c r="P9" i="3"/>
  <c r="O9" i="3"/>
  <c r="R11" i="11"/>
  <c r="Q11" i="11"/>
  <c r="P11" i="11"/>
  <c r="O11" i="11"/>
  <c r="R10" i="11"/>
  <c r="Q10" i="11"/>
  <c r="P10" i="11"/>
  <c r="O10" i="11"/>
  <c r="R9" i="11"/>
  <c r="Q9" i="11"/>
  <c r="P9" i="11"/>
  <c r="O9" i="11"/>
  <c r="R11" i="12"/>
  <c r="Q11" i="12"/>
  <c r="P11" i="12"/>
  <c r="O11" i="12"/>
  <c r="R10" i="12"/>
  <c r="Q10" i="12"/>
  <c r="P10" i="12"/>
  <c r="O10" i="12"/>
  <c r="R9" i="12"/>
  <c r="Q9" i="12"/>
  <c r="P9" i="12"/>
  <c r="O9" i="12"/>
  <c r="Q7" i="5"/>
  <c r="S7" i="5"/>
  <c r="R7" i="5"/>
  <c r="P7" i="5"/>
  <c r="S14" i="5"/>
  <c r="R14" i="5"/>
  <c r="Q14" i="5"/>
  <c r="P14" i="5"/>
  <c r="S13" i="5"/>
  <c r="R13" i="5"/>
  <c r="Q13" i="5"/>
  <c r="P13" i="5"/>
  <c r="S11" i="5"/>
  <c r="R11" i="5"/>
  <c r="Q11" i="5"/>
  <c r="P11" i="5"/>
  <c r="S10" i="5"/>
  <c r="R10" i="5"/>
  <c r="Q10" i="5"/>
  <c r="P10" i="5"/>
  <c r="S8" i="5"/>
  <c r="R8" i="5"/>
  <c r="Q8" i="5"/>
  <c r="P8" i="5"/>
  <c r="R22" i="13"/>
  <c r="Q22" i="13"/>
  <c r="P22" i="13"/>
  <c r="O22" i="13"/>
  <c r="R21" i="13"/>
  <c r="Q21" i="13"/>
  <c r="P21" i="13"/>
  <c r="O21" i="13"/>
  <c r="R20" i="13"/>
  <c r="Q20" i="13"/>
  <c r="P20" i="13"/>
  <c r="O20" i="13"/>
  <c r="R17" i="13"/>
  <c r="Q17" i="13"/>
  <c r="P17" i="13"/>
  <c r="O17" i="13"/>
  <c r="R16" i="13"/>
  <c r="Q16" i="13"/>
  <c r="P16" i="13"/>
  <c r="O16" i="13"/>
  <c r="R15" i="13"/>
  <c r="Q15" i="13"/>
  <c r="P15" i="13"/>
  <c r="O15" i="13"/>
  <c r="R12" i="13"/>
  <c r="Q12" i="13"/>
  <c r="P12" i="13"/>
  <c r="O12" i="13"/>
  <c r="R11" i="13"/>
  <c r="Q11" i="13"/>
  <c r="P11" i="13"/>
  <c r="O11" i="13"/>
  <c r="R10" i="13"/>
  <c r="Q10" i="13"/>
  <c r="P10" i="13"/>
  <c r="O10" i="13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B8" i="7"/>
  <c r="AC8" i="7"/>
  <c r="AD8" i="7"/>
  <c r="AE8" i="7"/>
  <c r="AF8" i="7"/>
  <c r="AG8" i="7"/>
  <c r="AH8" i="7"/>
  <c r="AI8" i="7"/>
  <c r="AJ8" i="7"/>
  <c r="AK8" i="7"/>
  <c r="AL8" i="7"/>
  <c r="AM8" i="7"/>
  <c r="AB9" i="7"/>
  <c r="AC9" i="7"/>
  <c r="AD9" i="7"/>
  <c r="AE9" i="7"/>
  <c r="AF9" i="7"/>
  <c r="AG9" i="7"/>
  <c r="AH9" i="7"/>
  <c r="AI9" i="7"/>
  <c r="AJ9" i="7"/>
  <c r="AK9" i="7"/>
  <c r="AL9" i="7"/>
  <c r="AM9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M7" i="7"/>
  <c r="AC7" i="7"/>
  <c r="AD7" i="7"/>
  <c r="AE7" i="7"/>
  <c r="AF7" i="7"/>
  <c r="AG7" i="7"/>
  <c r="AH7" i="7"/>
  <c r="AI7" i="7"/>
  <c r="AJ7" i="7"/>
  <c r="AK7" i="7"/>
  <c r="AL7" i="7"/>
  <c r="AB7" i="7"/>
  <c r="Q9" i="2"/>
  <c r="P10" i="2"/>
  <c r="Q10" i="2"/>
  <c r="R10" i="2"/>
  <c r="S10" i="2"/>
  <c r="P11" i="2"/>
  <c r="Q11" i="2"/>
  <c r="R11" i="2"/>
  <c r="S11" i="2"/>
  <c r="P12" i="2"/>
  <c r="Q12" i="2"/>
  <c r="R12" i="2"/>
  <c r="S12" i="2"/>
  <c r="P13" i="2"/>
  <c r="Q13" i="2"/>
  <c r="R13" i="2"/>
  <c r="S13" i="2"/>
  <c r="P14" i="2"/>
  <c r="Q14" i="2"/>
  <c r="R14" i="2"/>
  <c r="S14" i="2"/>
  <c r="P15" i="2"/>
  <c r="Q15" i="2"/>
  <c r="R15" i="2"/>
  <c r="S15" i="2"/>
  <c r="P16" i="2"/>
  <c r="Q16" i="2"/>
  <c r="R16" i="2"/>
  <c r="S16" i="2"/>
  <c r="P17" i="2"/>
  <c r="Q17" i="2"/>
  <c r="R17" i="2"/>
  <c r="S17" i="2"/>
  <c r="P18" i="2"/>
  <c r="Q18" i="2"/>
  <c r="R18" i="2"/>
  <c r="S18" i="2"/>
  <c r="P19" i="2"/>
  <c r="Q19" i="2"/>
  <c r="R19" i="2"/>
  <c r="S19" i="2"/>
  <c r="P20" i="2"/>
  <c r="Q20" i="2"/>
  <c r="R20" i="2"/>
  <c r="S20" i="2"/>
  <c r="P21" i="2"/>
  <c r="Q21" i="2"/>
  <c r="R21" i="2"/>
  <c r="S21" i="2"/>
  <c r="P22" i="2"/>
  <c r="Q22" i="2"/>
  <c r="R22" i="2"/>
  <c r="S22" i="2"/>
  <c r="P23" i="2"/>
  <c r="Q23" i="2"/>
  <c r="R23" i="2"/>
  <c r="S23" i="2"/>
  <c r="P24" i="2"/>
  <c r="Q24" i="2"/>
  <c r="R24" i="2"/>
  <c r="S24" i="2"/>
  <c r="P25" i="2"/>
  <c r="Q25" i="2"/>
  <c r="R25" i="2"/>
  <c r="S25" i="2"/>
  <c r="P26" i="2"/>
  <c r="Q26" i="2"/>
  <c r="R26" i="2"/>
  <c r="S26" i="2"/>
  <c r="P27" i="2"/>
  <c r="Q27" i="2"/>
  <c r="R27" i="2"/>
  <c r="S27" i="2"/>
  <c r="P28" i="2"/>
  <c r="Q28" i="2"/>
  <c r="R28" i="2"/>
  <c r="S28" i="2"/>
  <c r="P29" i="2"/>
  <c r="Q29" i="2"/>
  <c r="R29" i="2"/>
  <c r="S29" i="2"/>
  <c r="S9" i="2"/>
  <c r="R9" i="2"/>
  <c r="P9" i="2"/>
  <c r="D20" i="14"/>
  <c r="M18" i="5" l="1"/>
  <c r="R30" i="2"/>
  <c r="G25" i="15" s="1"/>
  <c r="G26" i="15" s="1"/>
  <c r="H28" i="13"/>
  <c r="G28" i="13"/>
  <c r="E41" i="15"/>
  <c r="S30" i="2"/>
  <c r="D25" i="1" s="1"/>
  <c r="D26" i="1" s="1"/>
  <c r="P30" i="2"/>
  <c r="E25" i="15" s="1"/>
  <c r="E26" i="15" s="1"/>
  <c r="J28" i="13"/>
  <c r="M28" i="13"/>
  <c r="K18" i="5"/>
  <c r="J18" i="5"/>
  <c r="D18" i="5"/>
  <c r="AN19" i="7"/>
  <c r="AL28" i="7"/>
  <c r="AO15" i="7"/>
  <c r="AO11" i="7"/>
  <c r="AN10" i="7"/>
  <c r="G42" i="15"/>
  <c r="AN15" i="7"/>
  <c r="AO26" i="7"/>
  <c r="AO22" i="7"/>
  <c r="AO18" i="7"/>
  <c r="AO14" i="7"/>
  <c r="AO10" i="7"/>
  <c r="AP27" i="7"/>
  <c r="AQ25" i="7"/>
  <c r="AP23" i="7"/>
  <c r="AQ21" i="7"/>
  <c r="AP19" i="7"/>
  <c r="AQ17" i="7"/>
  <c r="AP15" i="7"/>
  <c r="AQ13" i="7"/>
  <c r="AP11" i="7"/>
  <c r="AQ9" i="7"/>
  <c r="AF28" i="7"/>
  <c r="AP25" i="7"/>
  <c r="AQ23" i="7"/>
  <c r="AP17" i="7"/>
  <c r="AQ15" i="7"/>
  <c r="AQ11" i="7"/>
  <c r="AP9" i="7"/>
  <c r="AE28" i="7"/>
  <c r="AO27" i="7"/>
  <c r="AN14" i="7"/>
  <c r="AQ27" i="7"/>
  <c r="AP21" i="7"/>
  <c r="AQ19" i="7"/>
  <c r="AP13" i="7"/>
  <c r="AD28" i="7"/>
  <c r="AO25" i="7"/>
  <c r="AN24" i="7"/>
  <c r="AO21" i="7"/>
  <c r="AN20" i="7"/>
  <c r="AO17" i="7"/>
  <c r="AN16" i="7"/>
  <c r="AO13" i="7"/>
  <c r="AN12" i="7"/>
  <c r="AO9" i="7"/>
  <c r="AN8" i="7"/>
  <c r="AQ18" i="7"/>
  <c r="AM28" i="7"/>
  <c r="AP26" i="7"/>
  <c r="AQ24" i="7"/>
  <c r="AP22" i="7"/>
  <c r="AQ20" i="7"/>
  <c r="AP18" i="7"/>
  <c r="AQ16" i="7"/>
  <c r="AP14" i="7"/>
  <c r="AQ12" i="7"/>
  <c r="AP10" i="7"/>
  <c r="AQ8" i="7"/>
  <c r="AP20" i="7"/>
  <c r="AC28" i="7"/>
  <c r="AN27" i="7"/>
  <c r="AN25" i="7"/>
  <c r="AN18" i="7"/>
  <c r="AQ26" i="7"/>
  <c r="AN23" i="7"/>
  <c r="AN21" i="7"/>
  <c r="AN17" i="7"/>
  <c r="AN22" i="7"/>
  <c r="AN26" i="7"/>
  <c r="AO19" i="7"/>
  <c r="AK28" i="7"/>
  <c r="AP24" i="7"/>
  <c r="AP16" i="7"/>
  <c r="AQ14" i="7"/>
  <c r="AQ10" i="7"/>
  <c r="AP8" i="7"/>
  <c r="AN13" i="7"/>
  <c r="AI28" i="7"/>
  <c r="AO24" i="7"/>
  <c r="AO20" i="7"/>
  <c r="AO16" i="7"/>
  <c r="AO12" i="7"/>
  <c r="AO8" i="7"/>
  <c r="AN11" i="7"/>
  <c r="AO23" i="7"/>
  <c r="AQ22" i="7"/>
  <c r="AP12" i="7"/>
  <c r="AH28" i="7"/>
  <c r="AN9" i="7"/>
  <c r="AG28" i="7"/>
  <c r="AJ28" i="7"/>
  <c r="AO12" i="10"/>
  <c r="AP24" i="10"/>
  <c r="AO15" i="10"/>
  <c r="AP22" i="10"/>
  <c r="AO10" i="10"/>
  <c r="AO9" i="10"/>
  <c r="AO25" i="10"/>
  <c r="AP9" i="10"/>
  <c r="AP13" i="10"/>
  <c r="AP17" i="10"/>
  <c r="AQ19" i="10"/>
  <c r="AO11" i="10"/>
  <c r="AO17" i="10"/>
  <c r="AF27" i="10"/>
  <c r="AQ13" i="10"/>
  <c r="AP19" i="10"/>
  <c r="AO26" i="10"/>
  <c r="AI27" i="10"/>
  <c r="AM27" i="10"/>
  <c r="AN6" i="10"/>
  <c r="AE27" i="10"/>
  <c r="AO7" i="7"/>
  <c r="AQ9" i="10"/>
  <c r="AP16" i="10"/>
  <c r="AP7" i="7"/>
  <c r="AN26" i="10"/>
  <c r="AB28" i="7"/>
  <c r="E42" i="15"/>
  <c r="D42" i="1"/>
  <c r="AB27" i="10"/>
  <c r="AJ27" i="10"/>
  <c r="AN22" i="10"/>
  <c r="D41" i="1"/>
  <c r="Q30" i="2"/>
  <c r="F25" i="15" s="1"/>
  <c r="F26" i="15" s="1"/>
  <c r="AP20" i="10"/>
  <c r="G41" i="15"/>
  <c r="E44" i="15"/>
  <c r="D44" i="1"/>
  <c r="G44" i="15"/>
  <c r="E45" i="15"/>
  <c r="G45" i="15"/>
  <c r="AC27" i="10"/>
  <c r="AG27" i="10"/>
  <c r="AK27" i="10"/>
  <c r="AQ7" i="10"/>
  <c r="AP7" i="10"/>
  <c r="AO13" i="10"/>
  <c r="AQ21" i="10"/>
  <c r="AP21" i="10"/>
  <c r="AO21" i="10"/>
  <c r="AO24" i="10"/>
  <c r="AP25" i="10"/>
  <c r="D45" i="1"/>
  <c r="AO14" i="10"/>
  <c r="AQ17" i="10"/>
  <c r="AL27" i="10"/>
  <c r="AP8" i="10"/>
  <c r="AP12" i="10"/>
  <c r="AQ15" i="10"/>
  <c r="AP15" i="10"/>
  <c r="AN18" i="10"/>
  <c r="AO6" i="10"/>
  <c r="AO7" i="10"/>
  <c r="AN10" i="10"/>
  <c r="AQ12" i="10"/>
  <c r="AO16" i="10"/>
  <c r="AO18" i="10"/>
  <c r="AO19" i="10"/>
  <c r="AQ23" i="10"/>
  <c r="AP23" i="10"/>
  <c r="E28" i="13"/>
  <c r="N18" i="5"/>
  <c r="F41" i="15"/>
  <c r="F44" i="15"/>
  <c r="F45" i="15"/>
  <c r="AO8" i="10"/>
  <c r="AQ11" i="10"/>
  <c r="AP11" i="10"/>
  <c r="AN14" i="10"/>
  <c r="AO20" i="10"/>
  <c r="AO22" i="10"/>
  <c r="AO23" i="10"/>
  <c r="AQ25" i="10"/>
  <c r="F42" i="15"/>
  <c r="AD27" i="10"/>
  <c r="AH27" i="10"/>
  <c r="L18" i="5"/>
  <c r="H18" i="5"/>
  <c r="O18" i="5"/>
  <c r="R16" i="5"/>
  <c r="G21" i="15" s="1"/>
  <c r="E18" i="5"/>
  <c r="Q16" i="5"/>
  <c r="F21" i="15" s="1"/>
  <c r="R17" i="5"/>
  <c r="G22" i="15" s="1"/>
  <c r="G18" i="5"/>
  <c r="P16" i="5"/>
  <c r="E21" i="15" s="1"/>
  <c r="Q17" i="5"/>
  <c r="F22" i="15" s="1"/>
  <c r="F18" i="5"/>
  <c r="I18" i="5"/>
  <c r="S17" i="5"/>
  <c r="D22" i="1" s="1"/>
  <c r="P17" i="5"/>
  <c r="E22" i="15" s="1"/>
  <c r="S16" i="5"/>
  <c r="D21" i="1" s="1"/>
  <c r="K28" i="13"/>
  <c r="C28" i="13"/>
  <c r="Q27" i="13"/>
  <c r="G8" i="15" s="1"/>
  <c r="G17" i="15" s="1"/>
  <c r="L28" i="13"/>
  <c r="F28" i="13"/>
  <c r="Q25" i="13"/>
  <c r="G6" i="15" s="1"/>
  <c r="O26" i="13"/>
  <c r="E7" i="15" s="1"/>
  <c r="P27" i="13"/>
  <c r="F8" i="15" s="1"/>
  <c r="F17" i="15" s="1"/>
  <c r="P26" i="13"/>
  <c r="F7" i="15" s="1"/>
  <c r="R27" i="13"/>
  <c r="D8" i="1" s="1"/>
  <c r="D17" i="1" s="1"/>
  <c r="N28" i="13"/>
  <c r="P25" i="13"/>
  <c r="F6" i="15" s="1"/>
  <c r="D28" i="13"/>
  <c r="Q26" i="13"/>
  <c r="G7" i="15" s="1"/>
  <c r="R26" i="13"/>
  <c r="D7" i="1" s="1"/>
  <c r="D16" i="1" s="1"/>
  <c r="I28" i="13"/>
  <c r="O27" i="13"/>
  <c r="E8" i="15" s="1"/>
  <c r="O25" i="13"/>
  <c r="E6" i="15" s="1"/>
  <c r="R25" i="13"/>
  <c r="D6" i="1" s="1"/>
  <c r="AQ7" i="7"/>
  <c r="AN7" i="7"/>
  <c r="AN8" i="10"/>
  <c r="AN12" i="10"/>
  <c r="AN16" i="10"/>
  <c r="AN20" i="10"/>
  <c r="AN24" i="10"/>
  <c r="AQ16" i="10"/>
  <c r="AQ8" i="10"/>
  <c r="AQ20" i="10"/>
  <c r="AQ24" i="10"/>
  <c r="AN9" i="10"/>
  <c r="AN13" i="10"/>
  <c r="AN17" i="10"/>
  <c r="AN21" i="10"/>
  <c r="AN25" i="10"/>
  <c r="AP6" i="10"/>
  <c r="AP14" i="10"/>
  <c r="AP18" i="10"/>
  <c r="AP26" i="10"/>
  <c r="AQ6" i="10"/>
  <c r="AQ10" i="10"/>
  <c r="AQ14" i="10"/>
  <c r="AQ18" i="10"/>
  <c r="AQ22" i="10"/>
  <c r="AQ26" i="10"/>
  <c r="AN7" i="10"/>
  <c r="AN11" i="10"/>
  <c r="AN15" i="10"/>
  <c r="AN19" i="10"/>
  <c r="AN23" i="10"/>
  <c r="AP10" i="10"/>
  <c r="P28" i="13" l="1"/>
  <c r="G43" i="15"/>
  <c r="Q28" i="13"/>
  <c r="G23" i="15"/>
  <c r="AN28" i="7"/>
  <c r="H42" i="15"/>
  <c r="AQ28" i="7"/>
  <c r="F43" i="15"/>
  <c r="AP28" i="7"/>
  <c r="AO28" i="7"/>
  <c r="AN27" i="10"/>
  <c r="H22" i="15"/>
  <c r="H6" i="15"/>
  <c r="H8" i="15"/>
  <c r="E17" i="15"/>
  <c r="F16" i="15"/>
  <c r="F18" i="15" s="1"/>
  <c r="F9" i="15"/>
  <c r="E16" i="15"/>
  <c r="H7" i="15"/>
  <c r="E9" i="15"/>
  <c r="E23" i="15"/>
  <c r="H21" i="15"/>
  <c r="AQ27" i="10"/>
  <c r="E43" i="15"/>
  <c r="R18" i="5"/>
  <c r="AO27" i="10"/>
  <c r="H41" i="15"/>
  <c r="H43" i="15" s="1"/>
  <c r="H45" i="15"/>
  <c r="AP27" i="10"/>
  <c r="G16" i="15"/>
  <c r="G18" i="15" s="1"/>
  <c r="G9" i="15"/>
  <c r="H44" i="15"/>
  <c r="E46" i="15"/>
  <c r="F23" i="15"/>
  <c r="F46" i="15"/>
  <c r="G46" i="15"/>
  <c r="H25" i="15"/>
  <c r="H26" i="15" s="1"/>
  <c r="P18" i="5"/>
  <c r="S18" i="5"/>
  <c r="Q18" i="5"/>
  <c r="R28" i="13"/>
  <c r="O28" i="13"/>
  <c r="G39" i="15" l="1"/>
  <c r="G53" i="15" s="1"/>
  <c r="G58" i="15" s="1"/>
  <c r="F39" i="15"/>
  <c r="F53" i="15" s="1"/>
  <c r="F58" i="15" s="1"/>
  <c r="H9" i="15"/>
  <c r="H23" i="15"/>
  <c r="E39" i="15"/>
  <c r="E53" i="15" s="1"/>
  <c r="E58" i="15" s="1"/>
  <c r="H46" i="15"/>
  <c r="H39" i="15" s="1"/>
  <c r="H53" i="15" s="1"/>
  <c r="H58" i="15" s="1"/>
  <c r="E18" i="15"/>
  <c r="E34" i="15" s="1"/>
  <c r="H17" i="15"/>
  <c r="H16" i="15"/>
  <c r="G34" i="15"/>
  <c r="D8" i="14"/>
  <c r="D17" i="14"/>
  <c r="D18" i="14"/>
  <c r="D19" i="14"/>
  <c r="D10" i="14"/>
  <c r="D11" i="14"/>
  <c r="D12" i="14"/>
  <c r="D13" i="14"/>
  <c r="D14" i="14"/>
  <c r="D15" i="14"/>
  <c r="D9" i="14"/>
  <c r="D16" i="14" l="1"/>
  <c r="D21" i="14" s="1"/>
  <c r="F29" i="15" s="1"/>
  <c r="F32" i="15" s="1"/>
  <c r="F34" i="15" s="1"/>
  <c r="F60" i="15" s="1"/>
  <c r="E60" i="15"/>
  <c r="E62" i="15" s="1"/>
  <c r="H18" i="15"/>
  <c r="G60" i="15"/>
  <c r="G62" i="15" s="1"/>
  <c r="D24" i="14" l="1"/>
  <c r="H29" i="15"/>
  <c r="H32" i="15" s="1"/>
  <c r="H34" i="15" s="1"/>
  <c r="H60" i="15" s="1"/>
  <c r="D29" i="1"/>
  <c r="D32" i="1" s="1"/>
  <c r="F62" i="15"/>
  <c r="F63" i="15" s="1"/>
  <c r="D46" i="1"/>
  <c r="H63" i="15" l="1"/>
  <c r="H62" i="15"/>
  <c r="E15" i="5"/>
  <c r="F15" i="5"/>
  <c r="E12" i="5"/>
  <c r="F12" i="5"/>
  <c r="E9" i="5"/>
  <c r="F9" i="5"/>
  <c r="C23" i="13" l="1"/>
  <c r="D23" i="13"/>
  <c r="C18" i="13"/>
  <c r="D18" i="13"/>
  <c r="C13" i="13"/>
  <c r="D13" i="13"/>
  <c r="C12" i="12"/>
  <c r="D12" i="12"/>
  <c r="C12" i="11"/>
  <c r="D12" i="11"/>
  <c r="C20" i="3"/>
  <c r="D20" i="3"/>
  <c r="C16" i="3"/>
  <c r="D16" i="3"/>
  <c r="C12" i="3"/>
  <c r="D12" i="3"/>
  <c r="N20" i="3" l="1"/>
  <c r="M20" i="3"/>
  <c r="L20" i="3"/>
  <c r="K20" i="3"/>
  <c r="J20" i="3"/>
  <c r="I20" i="3"/>
  <c r="H20" i="3"/>
  <c r="G20" i="3"/>
  <c r="F20" i="3"/>
  <c r="E20" i="3"/>
  <c r="N16" i="3"/>
  <c r="M16" i="3"/>
  <c r="L16" i="3"/>
  <c r="K16" i="3"/>
  <c r="J16" i="3"/>
  <c r="I16" i="3"/>
  <c r="H16" i="3"/>
  <c r="G16" i="3"/>
  <c r="F16" i="3"/>
  <c r="E16" i="3"/>
  <c r="N12" i="3"/>
  <c r="M12" i="3"/>
  <c r="L12" i="3"/>
  <c r="K12" i="3"/>
  <c r="J12" i="3"/>
  <c r="I12" i="3"/>
  <c r="H12" i="3"/>
  <c r="G12" i="3"/>
  <c r="F12" i="3"/>
  <c r="E12" i="3"/>
  <c r="R20" i="3" l="1"/>
  <c r="O20" i="3"/>
  <c r="R16" i="3"/>
  <c r="R12" i="3"/>
  <c r="P12" i="3"/>
  <c r="Q16" i="3"/>
  <c r="O16" i="3"/>
  <c r="O12" i="3"/>
  <c r="Q12" i="3"/>
  <c r="Q20" i="3"/>
  <c r="P20" i="3"/>
  <c r="P16" i="3"/>
  <c r="N23" i="13"/>
  <c r="M23" i="13"/>
  <c r="L23" i="13"/>
  <c r="K23" i="13"/>
  <c r="J23" i="13"/>
  <c r="I23" i="13"/>
  <c r="H23" i="13"/>
  <c r="G23" i="13"/>
  <c r="F23" i="13"/>
  <c r="E23" i="13"/>
  <c r="N18" i="13"/>
  <c r="M18" i="13"/>
  <c r="L18" i="13"/>
  <c r="K18" i="13"/>
  <c r="J18" i="13"/>
  <c r="I18" i="13"/>
  <c r="H18" i="13"/>
  <c r="G18" i="13"/>
  <c r="F18" i="13"/>
  <c r="E18" i="13"/>
  <c r="N13" i="13"/>
  <c r="M13" i="13"/>
  <c r="L13" i="13"/>
  <c r="K13" i="13"/>
  <c r="J13" i="13"/>
  <c r="I13" i="13"/>
  <c r="H13" i="13"/>
  <c r="G13" i="13"/>
  <c r="F13" i="13"/>
  <c r="E13" i="13"/>
  <c r="O13" i="13" l="1"/>
  <c r="R13" i="13"/>
  <c r="Q18" i="13"/>
  <c r="P13" i="13"/>
  <c r="R23" i="13"/>
  <c r="O23" i="13"/>
  <c r="Q13" i="13"/>
  <c r="P23" i="13"/>
  <c r="O18" i="13"/>
  <c r="R18" i="13"/>
  <c r="Q23" i="13"/>
  <c r="P18" i="13"/>
  <c r="N12" i="12"/>
  <c r="M12" i="12"/>
  <c r="L12" i="12"/>
  <c r="K12" i="12"/>
  <c r="J12" i="12"/>
  <c r="I12" i="12"/>
  <c r="H12" i="12"/>
  <c r="G12" i="12"/>
  <c r="F12" i="12"/>
  <c r="E12" i="12"/>
  <c r="N12" i="11"/>
  <c r="M12" i="11"/>
  <c r="L12" i="11"/>
  <c r="K12" i="11"/>
  <c r="J12" i="11"/>
  <c r="I12" i="11"/>
  <c r="H12" i="11"/>
  <c r="G12" i="11"/>
  <c r="F12" i="11"/>
  <c r="E12" i="11"/>
  <c r="O12" i="11" l="1"/>
  <c r="R12" i="11"/>
  <c r="Q12" i="12"/>
  <c r="P12" i="12"/>
  <c r="Q12" i="11"/>
  <c r="O12" i="12"/>
  <c r="R12" i="12"/>
  <c r="P12" i="11"/>
  <c r="D43" i="1"/>
  <c r="D39" i="1" l="1"/>
  <c r="D53" i="1" s="1"/>
  <c r="D69" i="1" s="1"/>
  <c r="D18" i="1" l="1"/>
  <c r="O15" i="5"/>
  <c r="N15" i="5"/>
  <c r="M15" i="5"/>
  <c r="L15" i="5"/>
  <c r="K15" i="5"/>
  <c r="J15" i="5"/>
  <c r="I15" i="5"/>
  <c r="H15" i="5"/>
  <c r="G15" i="5"/>
  <c r="D15" i="5"/>
  <c r="O12" i="5"/>
  <c r="N12" i="5"/>
  <c r="M12" i="5"/>
  <c r="L12" i="5"/>
  <c r="K12" i="5"/>
  <c r="J12" i="5"/>
  <c r="I12" i="5"/>
  <c r="H12" i="5"/>
  <c r="G12" i="5"/>
  <c r="D12" i="5"/>
  <c r="D9" i="5"/>
  <c r="G9" i="5"/>
  <c r="H9" i="5"/>
  <c r="I9" i="5"/>
  <c r="J9" i="5"/>
  <c r="K9" i="5"/>
  <c r="L9" i="5"/>
  <c r="M9" i="5"/>
  <c r="N9" i="5"/>
  <c r="O9" i="5"/>
  <c r="S12" i="5" l="1"/>
  <c r="P12" i="5"/>
  <c r="Q12" i="5"/>
  <c r="R12" i="5"/>
  <c r="S9" i="5"/>
  <c r="P9" i="5"/>
  <c r="R9" i="5"/>
  <c r="Q15" i="5"/>
  <c r="S15" i="5"/>
  <c r="P15" i="5"/>
  <c r="Q9" i="5"/>
  <c r="R15" i="5"/>
  <c r="D23" i="1"/>
  <c r="D9" i="1"/>
  <c r="D34" i="1" l="1"/>
  <c r="D71" i="1" s="1"/>
</calcChain>
</file>

<file path=xl/sharedStrings.xml><?xml version="1.0" encoding="utf-8"?>
<sst xmlns="http://schemas.openxmlformats.org/spreadsheetml/2006/main" count="803" uniqueCount="284">
  <si>
    <t>Verluste</t>
  </si>
  <si>
    <t>A</t>
  </si>
  <si>
    <t>Verlust</t>
  </si>
  <si>
    <t>Verlust Erstattungsleistung SGB IX</t>
  </si>
  <si>
    <t>Verlust Ausgleichsleistungen aus allgemeinen Vorschriften</t>
  </si>
  <si>
    <t>Summe Verluste</t>
  </si>
  <si>
    <t>eingesparte Personalkosten (z. B. durch Kurzarbeitergeld oder Überstundenabbau)</t>
  </si>
  <si>
    <t>Energie- und Kraftstoffkosteneinsparungen</t>
  </si>
  <si>
    <t>Summe Einsparungen</t>
  </si>
  <si>
    <t>Einheit</t>
  </si>
  <si>
    <t>€</t>
  </si>
  <si>
    <t>%</t>
  </si>
  <si>
    <t>Gesamtsumme beantragter Schadensausgleich 
(Differenz Verluste – Einsparungen)</t>
  </si>
  <si>
    <t>B</t>
  </si>
  <si>
    <t>C</t>
  </si>
  <si>
    <t>begründende Vorschrift/Rechtsgrundlage</t>
  </si>
  <si>
    <t>Position</t>
  </si>
  <si>
    <t>2019 Ist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</si>
  <si>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</si>
  <si>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</si>
  <si>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</si>
  <si>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</si>
  <si>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</si>
  <si>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</si>
  <si>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</si>
  <si>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</si>
  <si>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</si>
  <si>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</si>
  <si>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</si>
  <si>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regulär erwartete Ausgleichsleistung</t>
  </si>
  <si>
    <t>tatsächlich erhaltene Ausgleichsleistung</t>
  </si>
  <si>
    <t>lfd. Nr.</t>
  </si>
  <si>
    <t>Gegenstand</t>
  </si>
  <si>
    <t>nachgewiesener Vomhundertsatz 2019 gem. § 231 (5) SGB IX</t>
  </si>
  <si>
    <t>festgelegter Vomhundertsatz SGB IX 2019</t>
  </si>
  <si>
    <t>Bezeichnung der allgemeinen Vorschrift</t>
  </si>
  <si>
    <t>Betrag in Euro</t>
  </si>
  <si>
    <r>
      <t xml:space="preserve">Hochrechnung 
</t>
    </r>
    <r>
      <rPr>
        <sz val="9"/>
        <color theme="1"/>
        <rFont val="Calibri"/>
        <family val="2"/>
        <scheme val="minor"/>
      </rPr>
      <t>unter Berücksichtigung vorgenommener Preissteigerungen</t>
    </r>
  </si>
  <si>
    <t>regulär für den beantragten Leistungszeitraum erwartete Ausgleichsleistung aus allgemeinen Vorschriften (detaillierte Darstellung in Anlage 1.3)</t>
  </si>
  <si>
    <t>tatsächlich für den beantragten Leistungszeitraum erhaltene Ausgleichsleistung aus allgemeinen Vorschriften (detaillierte Darstellung in Anlage 1.3)</t>
  </si>
  <si>
    <t>Antragsteller:</t>
  </si>
  <si>
    <t>Verlust Ausgleichsleistungen für Maßnahmen zum Schadensausgleich</t>
  </si>
  <si>
    <r>
      <t xml:space="preserve">Grund der Verringerung
</t>
    </r>
    <r>
      <rPr>
        <sz val="10"/>
        <color theme="1"/>
        <rFont val="Arial"/>
        <family val="2"/>
      </rPr>
      <t>(z. B. Reduzierung Verkehrsleistung um … Zkm/Fplkm)</t>
    </r>
  </si>
  <si>
    <t>Empfänger (VU/EVU)</t>
  </si>
  <si>
    <t>begründende Rechtsgrundlage
(Dienstleistungsauftrag/ Verkehrsvertrag)</t>
  </si>
  <si>
    <t>geplante Ausgleichsleistung (Soll) in EUR</t>
  </si>
  <si>
    <t>begründende Rechtsgrundlage
(allgemeinen Vorschrift)</t>
  </si>
  <si>
    <t>Bezeichnung der Ausgleichsleistung</t>
  </si>
  <si>
    <t>Anlage 1.3 (zu Ziffer 3 der Anlage 1): Minderung Ausgleichsleistungen aus allgemeinen Vorschriften</t>
  </si>
  <si>
    <t>Anlage 1.4 (zu Ziffer 41 der Anlage 1):
Verlust aus Ausgleichsleistungen an VU für Maßnahmen zum Schadensausgleich*</t>
  </si>
  <si>
    <t>Hinweis: Die von den Verkehrsunternehmen im Zuständigkeitsbereich des Aufgabenträgers in ihren Anträgen gemeldeten Schäden aus nicht erhaltener Ausgleichsleistung dürfen die hier gemeldeten Einsparungen nicht übersteigen.</t>
  </si>
  <si>
    <r>
      <t xml:space="preserve">Verlust aus Ausgleichsleistungen an VU für Maßnahmen zum Schadensausgleich 
</t>
    </r>
    <r>
      <rPr>
        <sz val="10"/>
        <rFont val="Arial"/>
        <family val="2"/>
      </rPr>
      <t>(detaillierte Aufstellung in Anlage 1.4</t>
    </r>
    <r>
      <rPr>
        <sz val="10"/>
        <color theme="1"/>
        <rFont val="Arial"/>
        <family val="2"/>
      </rPr>
      <t>)</t>
    </r>
  </si>
  <si>
    <t>verringerte Verkaufsprovisionen (entsprechend V 2 a ee erster Punkt der o. g. RL)</t>
  </si>
  <si>
    <t>nicht entstandene Kosten für Wartungsarbeiten und Reparaturen</t>
  </si>
  <si>
    <t>von anderen Stellen erhaltene anderweitige Ausgleichszahlungen für die nach den  Ziffer 1 bis 4 angegebenen Verluste</t>
  </si>
  <si>
    <t>Bearbeitungshinweis</t>
  </si>
  <si>
    <t>* insbesondere Notvergaben nach Artikel 5 Absatz 5 der Verordnung (EG) Nr. 1370/2007 oder nach allgemeinem Vergaberecht, Änderungen des öffentlichen Dienstleistungsauftrages im Sinne von § 132 GWB, Anpassungen der Vergütung aus ergänzender Vertragsauslegung oder nach § 313 BGB, Gesellschaftereinlagen sowie weitere Maßnahmen im Einklang mit der Verordnung (EG) Nr. 1370/2007, soweit sie nach dem 01 .03.2020 zum Ausgleich der Schäden veranlasst oder umgesetzt wurden.</t>
  </si>
  <si>
    <t>Hochrechnung der Einnahmen 2019 unter Berücksichtigung Tarifanpassungen</t>
  </si>
  <si>
    <t>Anlage zum Tarifbereich:</t>
  </si>
  <si>
    <t>Anlage 1.1.1 (zu Ziffer 1 der Anlage 1): Netto-Fahrgeldeinnahmen</t>
  </si>
  <si>
    <t>Haustarife</t>
  </si>
  <si>
    <t>sonstige Tarife (z. B. SPNV-Semesterticket, EgroNet)</t>
  </si>
  <si>
    <t>Anlage 1.1.4 (zu Ziffer 1 der Anlage 1): Netto-Fahrgeldeinnahmen</t>
  </si>
  <si>
    <t>Anlage 1.1.3 (zu Ziffer 1 der Anlage 1): Netto-Fahrgeldeinnahmen</t>
  </si>
  <si>
    <t>Anlage 1.1.2 (zu Ziffer 1 der Anlage 1): Netto-Fahrgeldeinnahmen</t>
  </si>
  <si>
    <t>Netto-Fahrgeldeinnahmen</t>
  </si>
  <si>
    <t>Tarifbezeichnung:</t>
  </si>
  <si>
    <t xml:space="preserve"> Netto-Fahrgeldeinnahmen</t>
  </si>
  <si>
    <t>Einnahmen BRUTTO - 
Summe Verbund</t>
  </si>
  <si>
    <t>Einnahmen BRUTTO - 
Aufgabenträger
(Antragsteller)</t>
  </si>
  <si>
    <t>Einnahmen NETTO - 
Aufgabenträger
(Antragsteller)</t>
  </si>
  <si>
    <t>Erstattungsleistung nach Anwendung des festgelegten oder nachgewiesenen Vomhundertsatzes 
SGB IX (2019) auf die hochgerechneten Fahrgeldeinnahmen (Ziffer 13)</t>
  </si>
  <si>
    <t>Januar</t>
  </si>
  <si>
    <t>Februar</t>
  </si>
  <si>
    <t xml:space="preserve">Januar </t>
  </si>
  <si>
    <t>B2</t>
  </si>
  <si>
    <t>B1</t>
  </si>
  <si>
    <t>71-1</t>
  </si>
  <si>
    <t>Einsparungen</t>
  </si>
  <si>
    <t>Zuschüsse der Gebietskörperschaften für Schülerzeitkarten</t>
  </si>
  <si>
    <t>Summe schadensmindernd anzurechnender Ausgleich nach B1</t>
  </si>
  <si>
    <t>Weitere Zuschüsse der Gebietskörperschaft für das Bildungsticket</t>
  </si>
  <si>
    <t>Anmerkung P. Kreher: Hier ggf. Hinweis, dass der SPNV-AT in seinem Antrag an dieser Stelle die ggf. von den Gebietskörperschaften erhaltenen "Abführungen" mit positivem Vorzeichen eintragen soll.</t>
  </si>
  <si>
    <t>Anzahl der 9-Euro-Tickets</t>
  </si>
  <si>
    <t>Art der Ausgabe des 9-Euro-Tickets</t>
  </si>
  <si>
    <t>Personenbedienter Verkauf</t>
  </si>
  <si>
    <t>Erstattungs-pauschale pro Ticket</t>
  </si>
  <si>
    <t>Abbonements</t>
  </si>
  <si>
    <t>Großkundenverträge</t>
  </si>
  <si>
    <t>Digitaler Vertrieb</t>
  </si>
  <si>
    <t>Fahrerverkauf</t>
  </si>
  <si>
    <t>Automatenverkauf</t>
  </si>
  <si>
    <t>Verkauf durch Zugbegleiter</t>
  </si>
  <si>
    <t>davon Semestertickets</t>
  </si>
  <si>
    <t>davon Jobtickets</t>
  </si>
  <si>
    <t>davon Sozialtickets</t>
  </si>
  <si>
    <t>davon Sonstige (bitte benennen)</t>
  </si>
  <si>
    <t>Summe Aufwandspauschalen</t>
  </si>
  <si>
    <t>weitere Ersparnisse, bitte erläutern (Anlage 1.7 verwenden)</t>
  </si>
  <si>
    <t>An Dritte geleistete nachgewiesene Ausgaben für Endkundenkommunikation</t>
  </si>
  <si>
    <t>Von der Stadt Leipzig geltend gemachte Aufwandspauschalen</t>
  </si>
  <si>
    <t>Geleistete Ausgaben für Vertriebsbaukasten</t>
  </si>
  <si>
    <t>Pen: zu Anmerkung P. Kreher neue Zeile 73 eigefügt</t>
  </si>
  <si>
    <t>Anlage 1: Übersicht zum beantragten Schadensausgleich ÖPNV-Rettungsschirm 2022</t>
  </si>
  <si>
    <t>vci:
das kann doch höchstens in Pos. 14 enthalten sein (gibt´s erst seit 01.08.21)</t>
  </si>
  <si>
    <t>Verlust bzw. Ausgleichsanspruch Aufwandspauschalen 9-Euro-Ticket</t>
  </si>
  <si>
    <t>Anmerkungen vci</t>
  </si>
  <si>
    <t>Dieser Teil nur für die Beantragung Juni - August (Antrag ist in 3 Zeiträume zu unterteilen)</t>
  </si>
  <si>
    <t>Vom Antragsformular abweichende  Reihenfolge Anlagennummerierung, da dieser Teil nur für Juni - August zutrifft</t>
  </si>
  <si>
    <t>Ausgabe durch Dritte (z. B. Semestertickets, Jobtickets, Sozialtickets)</t>
  </si>
  <si>
    <t>Gemäß V ff) müssen immer Einsparungen angegeben werden, wenn nicht nachgewiesen wird, dass in 2022 Betriebsleistungen im gleichen Umfang wie 2019 erbracht wurden. Für diesen Nachweis gibt es kein Formular?</t>
  </si>
  <si>
    <t>V 3a) ff) (für AT) / V 3b) ff) für VU</t>
  </si>
  <si>
    <t>gemäß V 3b aa)</t>
  </si>
  <si>
    <t>gemäß V 3b dd)</t>
  </si>
  <si>
    <t>für VU Corona-Schaden nur bis Juni - 9-€-Schaden Juni - Aug - also Beantragung für 2 Zeiträume?</t>
  </si>
  <si>
    <t>bei VU-Antrag: verringerte Verkaufsprovisionen und geringere Vergütung an Subs</t>
  </si>
  <si>
    <t>Hinweis in Antragsformular rein.
In Anlage 1.6 ist es die Stadt Leipzig, die die Einnahmen geltend macht - da AT-Antrag, muss es hier Stadt Lpz sein;
bei VU-Antrag ggf. LVB</t>
  </si>
  <si>
    <t>überall 2022</t>
  </si>
  <si>
    <t>Zustehender  Ausgleich für das Angebot des "Bildungstickets" aufgrund des ÖPNVFinAusG 
(soweit nicht in Pos. 14 bereits enthalten)*</t>
  </si>
  <si>
    <t>* in Bezug auf Zeile 71 sind die in Position 14 bereits enthaltenen Ausgleichsbeträge für das Bildungsticket bitte hier nochmals gesondert aufzuführen</t>
  </si>
  <si>
    <t>o.k.</t>
  </si>
  <si>
    <t>Wo soll AT angegeben werden? In Zeile jeweils darunter als 72-1!</t>
  </si>
  <si>
    <t>Wo soll GK angegeben werden? In Zeile jeweils darunter als 73-1!</t>
  </si>
  <si>
    <t>Wo sollen VU angegeben werden? In Zeile jeweils darunter als 74-1!</t>
  </si>
  <si>
    <t>nur von Stadt Leipzig auszufüllen</t>
  </si>
  <si>
    <r>
      <t xml:space="preserve">
Abzüglich Einnahmen aus der 9-Euro-Ticket-App </t>
    </r>
    <r>
      <rPr>
        <sz val="10"/>
        <color rgb="FFFF0000"/>
        <rFont val="Arial"/>
        <family val="2"/>
      </rPr>
      <t>(nur von Stadt Leipzig auszufüllen)</t>
    </r>
    <r>
      <rPr>
        <sz val="10"/>
        <rFont val="Arial"/>
        <family val="2"/>
      </rPr>
      <t xml:space="preserve">
</t>
    </r>
  </si>
  <si>
    <t>nein, ein Antrag für gesamtes Jahr</t>
  </si>
  <si>
    <t>Antrag fürs ganze Jahr, aber für die  3 Zeiträume - Jan - Mai / Juni - Aug / Sep - Dez müssen die Summen und der Durchschnitt/Monat ausgewiesen sein</t>
  </si>
  <si>
    <t>Jan-Mai</t>
  </si>
  <si>
    <t>Jun-Aug</t>
  </si>
  <si>
    <t>Sep-Dez</t>
  </si>
  <si>
    <t>Jan-Dez</t>
  </si>
  <si>
    <t>Anlage 1.6.1  (zu Ziffer 623 der Anlage 1):
Geringere Ausgleichsleistungen an Verkehrs- und Eisenbahnunternehmen
aus öffentlichen Dienstleistungsaufträgen aufgrund geringerer Verkehrsdienstleistungen</t>
  </si>
  <si>
    <t>Anlage 1.6.2  (zu Ziffer 626 der Anlage 1):
Geringere Ausgleichsleistungen an Verkehrs- und Eisenbahnunternehmen
aus allgemeinen Vorschriften des Aufgabenträgers</t>
  </si>
  <si>
    <t>Summe der Differenz Soll/Ist in EUR</t>
  </si>
  <si>
    <t>tatsächlich gezahlte Ausgleichsleistung (Ist) in EUR</t>
  </si>
  <si>
    <t>Differenz Soll/Ist in EUR</t>
  </si>
  <si>
    <t>Zu Anlage 1.5.1:
Nur vom Antragsteller "Stadt Leipzig" auszufüllen.</t>
  </si>
  <si>
    <t>2022 Ist</t>
  </si>
  <si>
    <t>Bruttoverträge, Leistungszeitraum 01.01.-31.12.2022</t>
  </si>
  <si>
    <t>Verlust Netto-Fahrgeldeinnahmen Januar bis Dezember 2022</t>
  </si>
  <si>
    <t>festgelegter Vomhundertsatz SGB IX 2022</t>
  </si>
  <si>
    <t>nachgewiesener Vomhundertsatz 2022 gem. § 231 (5) SGB IX</t>
  </si>
  <si>
    <t>Erstattungsleistung nach Anwendung des festgelegten oder nachgewiesenen Vomhundertsatzes 
SGB IX (2022) auf die tatsächlichen Fahrgeldeinnahmen (Ziffer 14)</t>
  </si>
  <si>
    <t>für den Leistungszeitraum 2022 geplante Ausgleichsleistungen aus öffentlichen Dienstleistungsaufträgen</t>
  </si>
  <si>
    <t xml:space="preserve">für den Leistungszeitraum 2022 tatsächlich gezahlte Ausgleichsleistungen aus öffentlichen Dienstleistungsaufträgen </t>
  </si>
  <si>
    <t>für den Leistungszeitraum 2022 geplante Ausgleichsleistungen aus allgemeinen Vorschriften</t>
  </si>
  <si>
    <t>für den Leistungszeitraum 2022 tatsächlich gezahlte Ausgleichsleistungen aus allgemeinen Vorschriften</t>
  </si>
  <si>
    <t>72-1</t>
  </si>
  <si>
    <t>[bitte hier benennen]</t>
  </si>
  <si>
    <t>73-1</t>
  </si>
  <si>
    <t>SPNV-Aufgabenträger:</t>
  </si>
  <si>
    <t>Gebietskörperschaften:</t>
  </si>
  <si>
    <t>74-1</t>
  </si>
  <si>
    <t>Verkehrsunternehmen:</t>
  </si>
  <si>
    <r>
      <t xml:space="preserve">Einsparung Ausgleichsleistungen aus öffentlichen Dienstleistungsaufträgen 
</t>
    </r>
    <r>
      <rPr>
        <sz val="10"/>
        <rFont val="Arial"/>
        <family val="2"/>
      </rPr>
      <t>(entsprechend den von den VU gemeldeten Verlusten gemäß V 3 b aa der o. g. RL)</t>
    </r>
  </si>
  <si>
    <r>
      <rPr>
        <b/>
        <sz val="12"/>
        <rFont val="Arial"/>
        <family val="2"/>
      </rPr>
      <t>Einsparungen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(vermiedene und eingesparte Aufwendungen, die in direktem ursächlichem Zusammenhang mit der Covid-19-Pandemie stehen) (V 3 a ff RL Corona-Billigkeitsleistungen ÖPNV 2022)</t>
    </r>
  </si>
  <si>
    <r>
      <t xml:space="preserve">Einsparung Ausgleichsleistungen aus allgemeinen Vorschriften 
</t>
    </r>
    <r>
      <rPr>
        <sz val="10"/>
        <rFont val="Arial"/>
        <family val="2"/>
      </rPr>
      <t>(entsprechend den von den VU gemeldeten Verlusten gemäß V 3 b dd der o. g. RL)</t>
    </r>
  </si>
  <si>
    <t>Ist-Einnahmen Januar bis Dezember 2019 (entsprechend V 3 a aa der o. g. RL)</t>
  </si>
  <si>
    <t>tatsächliche Einnahmen Januar bis Dezember 2022 (entsprechend V 3 a aa der o. g. RL)</t>
  </si>
  <si>
    <t>Verweis auf RL-Nr. angepasst</t>
  </si>
  <si>
    <t>Erstattungsleistung SGB IX (V 3 a bb RL Corona-Billigkeitsleistungen ÖPNV 2022)</t>
  </si>
  <si>
    <t>Ausgleichsleistungen aus allgemeinen Vorschriften 
(V 3 a cc RL Corona-Billigkeitsleistungen ÖPNV 2022)</t>
  </si>
  <si>
    <t>Ausgaben für die Beteiligung an der Bereitstellung eines Kampagnen- und Vertriebsbaukastens zum 9-Euro-Ticket an Deutschland Mobil 2030 GmbH (detaillierte Darstellung in Anlage 1.5.2)</t>
  </si>
  <si>
    <r>
      <t>Einsparungen /Berücksichtigung anderweitig zustehender Ausgleiche (vgl. Ziffer VI Nummer 1 i.V.m. Nummer 4 Satz 1 der RL Corona- Billigkeitsleistungen ÖPNV</t>
    </r>
    <r>
      <rPr>
        <b/>
        <sz val="11"/>
        <rFont val="Arial"/>
        <family val="2"/>
      </rPr>
      <t xml:space="preserve"> 2022</t>
    </r>
    <r>
      <rPr>
        <b/>
        <sz val="11"/>
        <color theme="1"/>
        <rFont val="Arial"/>
        <family val="2"/>
      </rPr>
      <t>)</t>
    </r>
  </si>
  <si>
    <r>
      <t xml:space="preserve">Netto-Fahrgeldeinnahmen (V 3 a aa RL Corona-Billigkeitsleistungen ÖPNV 2022)
</t>
    </r>
    <r>
      <rPr>
        <sz val="11"/>
        <rFont val="Arial"/>
        <family val="2"/>
      </rPr>
      <t>(detaillierte Darstellung für jeden Tarifbereich in Anlage 1.1)</t>
    </r>
  </si>
  <si>
    <t>Ausgleichsleistungen an VU für Maßnahmen zum Schadensausgleich 
(V 3 a dd RL Corona-Billigkeitsleistungen ÖPNV 2022)</t>
  </si>
  <si>
    <r>
      <t xml:space="preserve">Aufwandspauschalen und Ausgaben aufgrund der Einführung des 9-Euro-Tickets 
(V 3 ee) RL Corona-Billigkeitsleistungen ÖPNV 2022 - </t>
    </r>
    <r>
      <rPr>
        <i/>
        <sz val="11"/>
        <color theme="1"/>
        <rFont val="Arial"/>
        <family val="2"/>
      </rPr>
      <t>Ausgenommen von der pauschalen Erstattung sind die über die Deutschland mobil 2030 GmbH verkauften Tickets!!</t>
    </r>
    <r>
      <rPr>
        <b/>
        <sz val="11"/>
        <color theme="1"/>
        <rFont val="Arial"/>
        <family val="2"/>
      </rPr>
      <t xml:space="preserve">) </t>
    </r>
  </si>
  <si>
    <t>gemäß der Einnahmenaufteilung unter Zugrundelegung des auf die Einnahmen der Jahre 2019 und 2022</t>
  </si>
  <si>
    <t>anzuwendenden Aufteilungsschlüssels für das Jahr 2022 der jeweiligen Verbundorganisation</t>
  </si>
  <si>
    <t>Summe sonstige Tarife</t>
  </si>
  <si>
    <t>Hinweis: Bei mehr als drei sonstigen Tarifen bitte die Zeilen 14 - 18 kopieren und unter Zeile 18 einfügen.</t>
  </si>
  <si>
    <t>Summe aus Anlagen 1.1.1 bis 1.1.4</t>
  </si>
  <si>
    <t>Hinweise</t>
  </si>
  <si>
    <t>S</t>
  </si>
  <si>
    <t>Hinweis: Bei mehr als drei allgemeinen Vorschriften bitte die Zeilen 10 - 12 kopieren und unter Zeile 12 einfügen.</t>
  </si>
  <si>
    <t>Summe aus Anlage 1.3</t>
  </si>
  <si>
    <t>Summe aus Anlage 1.4</t>
  </si>
  <si>
    <t>Geltend gemachte Summe an Aufwandspauschalen für den Verkauf des 9-Euro-Tickets (detaillierte Darstellung in Anlage 1.5.1)</t>
  </si>
  <si>
    <t>Summe aus Anlage 1.5.1</t>
  </si>
  <si>
    <t>Betrag aus Anlage 1.5.2</t>
  </si>
  <si>
    <t>Betrag aus Anlage 1.5.1</t>
  </si>
  <si>
    <r>
      <t xml:space="preserve">verringerte Ausgleichsleistungen an Verkehrs- und Eisenbahnunternehmen 
</t>
    </r>
    <r>
      <rPr>
        <sz val="10"/>
        <rFont val="Arial"/>
        <family val="2"/>
      </rPr>
      <t>(detaillierte Aufstellung in Anlagen 1.6.1 und 1.6.2)</t>
    </r>
  </si>
  <si>
    <t>Summe aus Anlage 1.6.1</t>
  </si>
  <si>
    <t>Summe aus Anlage 1.6.2</t>
  </si>
  <si>
    <t>Wert ist durch Antragsteller einzutragen</t>
  </si>
  <si>
    <r>
      <t xml:space="preserve">Für Antragsteller </t>
    </r>
    <r>
      <rPr>
        <b/>
        <sz val="10"/>
        <color rgb="FFFF0000"/>
        <rFont val="Arial"/>
        <family val="2"/>
      </rPr>
      <t>Gebietskörperschaft: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abzüglich</t>
    </r>
    <r>
      <rPr>
        <sz val="10"/>
        <color theme="1"/>
        <rFont val="Arial"/>
        <family val="2"/>
      </rPr>
      <t xml:space="preserve"> Abführung von erhaltenen Ausgleichen für das Angebot des "Bildungstickets" aufgrund des ÖPNVFinAusG an den örtlich zuständigen SPNV-Aufgabenträger - bitte Negativbetrag eintragen (bitte betreffenden AT in 72-1 angeben)</t>
    </r>
  </si>
  <si>
    <r>
      <t xml:space="preserve">Für Antragsteller </t>
    </r>
    <r>
      <rPr>
        <b/>
        <sz val="10"/>
        <color rgb="FFFF0000"/>
        <rFont val="Arial"/>
        <family val="2"/>
      </rPr>
      <t>SPNV-Aufgabenträger</t>
    </r>
    <r>
      <rPr>
        <sz val="10"/>
        <color theme="1"/>
        <rFont val="Arial"/>
        <family val="2"/>
      </rPr>
      <t>: ggf. von Gebietskörperschaften erhaltener Ausgleich für das Angebot des "Bildungstickets" aufgrund des ÖPNVFinAusG (bitte betreffende GK in 73-1 angeben)</t>
    </r>
  </si>
  <si>
    <r>
      <t xml:space="preserve">ggf. </t>
    </r>
    <r>
      <rPr>
        <b/>
        <sz val="10"/>
        <color theme="1"/>
        <rFont val="Arial"/>
        <family val="2"/>
      </rPr>
      <t>abzüglich</t>
    </r>
    <r>
      <rPr>
        <sz val="10"/>
        <color theme="1"/>
        <rFont val="Arial"/>
        <family val="2"/>
      </rPr>
      <t xml:space="preserve"> Abführung von erhaltenen Ausgleichen für das Angebot des "Bildungstickets" aufgrund des ÖPNVFinAusG an weitere Bedarfsträger - bitte Negativbetrag eintragen (bitte betreffende Verkehrsunternehmen in 74-1 angeben)</t>
    </r>
  </si>
  <si>
    <t>Summe schadensmindernd anzurechnender Ausgleich nach B2 (für das Angebot des "Bildungstickets" aufgrund des ÖPNVFinAusG)</t>
  </si>
  <si>
    <t>Summe
Jan - Mai</t>
  </si>
  <si>
    <t>Summe
Jun - Aug</t>
  </si>
  <si>
    <t>Summe
Sep - Dez</t>
  </si>
  <si>
    <t>nicht angefallene Infrastrukturentgelte (insbesondere Trassen- und Stationsentgelte)</t>
  </si>
  <si>
    <t>Summe
2022</t>
  </si>
  <si>
    <t>Werte sind durch Antragsteller einzutragen</t>
  </si>
  <si>
    <t>D</t>
  </si>
  <si>
    <t>Corona-Schaden (nachrichtlich)</t>
  </si>
  <si>
    <t>9-Euro-Ticket-Schaden (nachrichtlich)</t>
  </si>
  <si>
    <t>Bearbeitungshinweise</t>
  </si>
  <si>
    <t>Anlage 1.5: 
Aufwandspauschalen für die Anpassung der Vertriebsprozesse und für Endkundenkommunikation 
sowie Ausgaben für die Beteiligung an der Bereitstellung eines 
Kampagnen- und Vertriebsbaukastens zum 9-Euro-Ticket</t>
  </si>
  <si>
    <t>Anlage 1.5.2 (zu Ziffer 52 der Anlage 1):
Ausgaben für die Beteiligung an der Bereitstellung eines Kampagnen- und Vertriebsbaukastens zum 9-Euro-Ticket</t>
  </si>
  <si>
    <r>
      <t xml:space="preserve">Anlage 1.5.1 (zu Ziffer 51 der Anlage 1):
Aufwandspauschalen aufgrund erhöhter Ausgaben für die Anpassung der Vertriebsprozesse für die Endkundenkommunikation wegen des temporär eingeführten 
9-Euro-Tickets
</t>
    </r>
    <r>
      <rPr>
        <i/>
        <sz val="12"/>
        <color theme="1"/>
        <rFont val="Arial"/>
        <family val="2"/>
      </rPr>
      <t>Hinweis: Die über den von der Deutschland Mobil 2030 GmbH eingerichteten Vertrieb verkauften 9-Euro-Tickets sind von der pauschalen Erstattung ausgeschlosssen und dürfen hier nicht angegeben werden.</t>
    </r>
  </si>
  <si>
    <t>Summen aus Anlagen 1.1.1 bis 1.1.4</t>
  </si>
  <si>
    <t>Summen aus Anlage 1.3</t>
  </si>
  <si>
    <t>Summen aus Anlage 1.6.1</t>
  </si>
  <si>
    <t>Summen aus Anlage 1.6.2</t>
  </si>
  <si>
    <t>Summen aus Anlage 1.7</t>
  </si>
  <si>
    <r>
      <rPr>
        <b/>
        <sz val="11"/>
        <color theme="1"/>
        <rFont val="Arial"/>
        <family val="2"/>
      </rPr>
      <t>Summe</t>
    </r>
    <r>
      <rPr>
        <sz val="11"/>
        <color theme="1"/>
        <rFont val="Arial"/>
        <family val="2"/>
      </rPr>
      <t xml:space="preserve"> schadensmindernd anzurechnender Ausgleich nach B2</t>
    </r>
  </si>
  <si>
    <t>regulär für den beantragten Leistungszeitraum erwartete Ausgleichsleistung aus allgemeinen Vorschriften 
(detaillierte Darstellung in Anlage 1.3)</t>
  </si>
  <si>
    <t>tatsächlich für den beantragten Leistungszeitraum erhaltene Ausgleichsleistung aus allgemeinen Vorschriften 
(detaillierte Darstellung in Anlage 1.3)</t>
  </si>
  <si>
    <t>verringerte Verkaufsprovisionen (entsprechend V 3 a ff erster Punkt der o. g. RL)</t>
  </si>
  <si>
    <r>
      <t>Einsparungen /Berücksichtigung anderweitig zustehender Ausgleiche 
(vgl. Ziffer VI Nummer 1 i.V.m. Nummer 4 Satz 1 der RL Corona- Billigkeitsleistungen ÖPNV</t>
    </r>
    <r>
      <rPr>
        <b/>
        <sz val="11"/>
        <rFont val="Arial"/>
        <family val="2"/>
      </rPr>
      <t xml:space="preserve"> 2022</t>
    </r>
    <r>
      <rPr>
        <b/>
        <sz val="11"/>
        <color theme="1"/>
        <rFont val="Arial"/>
        <family val="2"/>
      </rPr>
      <t>)</t>
    </r>
  </si>
  <si>
    <t>von anderen Stellen erhaltene anderweitige Ausgleichszahlungen für die nach den  Pos. 1 bis 4 angegebenen Verluste</t>
  </si>
  <si>
    <r>
      <t xml:space="preserve">Aufwandspauschalen und Ausgaben aufgrund der Einführung des 9-Euro-Tickets 
(V 3 a ee) RL Corona-Billigkeitsleistungen ÖPNV 2022 - </t>
    </r>
    <r>
      <rPr>
        <i/>
        <sz val="11"/>
        <color theme="1"/>
        <rFont val="Arial"/>
        <family val="2"/>
      </rPr>
      <t>Ausgenommen von der pauschalen Erstattung sind die über die Deutschland mobil 2030 GmbH verkauften Tickets!!</t>
    </r>
    <r>
      <rPr>
        <b/>
        <sz val="11"/>
        <color theme="1"/>
        <rFont val="Arial"/>
        <family val="2"/>
      </rPr>
      <t xml:space="preserve">) </t>
    </r>
  </si>
  <si>
    <t>Einnahmen aus der 9-Euro-Ticket-App der Deutschland Mobil 2030 GmbH (entsprechend der nach dem durch den VDV festgelegten Schlüssel durch DB Vertrieb aufgeteilten Beträge)</t>
  </si>
  <si>
    <r>
      <t xml:space="preserve">
Abzüglich Einnahmen aus der 9-Euro-Ticket-App der Deutschland Mobil 2030 GmbH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
</t>
    </r>
  </si>
  <si>
    <r>
      <t xml:space="preserve">Anlage 1.7 (zu Ziffer 68 der Anlage 1):
Weitere, unter Ziffer 6 der Anlage 1 nicht aufgeführte Einsparungen 
</t>
    </r>
    <r>
      <rPr>
        <b/>
        <sz val="10"/>
        <color theme="1"/>
        <rFont val="Arial"/>
        <family val="2"/>
      </rPr>
      <t>(vermiedene und eingesparte Aufwendungen, die in direktem ursächlichem Zusammenhang mit der Covid-19-Pandemie stehen)</t>
    </r>
  </si>
  <si>
    <t>(ÖSPV-AT)</t>
  </si>
  <si>
    <t>Antrag ÖSPV-AT</t>
  </si>
  <si>
    <t>a)</t>
  </si>
  <si>
    <t>vom Freistaat Sachsen erhaltener Ausgleich für das BT 
gemäß ÖPNVFinAusG § 1 Abs. 1a</t>
  </si>
  <si>
    <t>b)</t>
  </si>
  <si>
    <t>davon an den örtlich zuständigen SPNV-Aufgabenträger abgeführt
(bitte in nachfolgender Zeile betreffenden SPNV-Aufgabenträger angeben)</t>
  </si>
  <si>
    <t>c)</t>
  </si>
  <si>
    <t>SPNV-AT entspr. Pos. darüber bitte benennen</t>
  </si>
  <si>
    <t>d)</t>
  </si>
  <si>
    <t>e)</t>
  </si>
  <si>
    <t>AT oder VU entspr. Pos. darüber bitte benennen</t>
  </si>
  <si>
    <t>f)</t>
  </si>
  <si>
    <t>bei der GK verbliebener BT-Ausgleich</t>
  </si>
  <si>
    <t>g)</t>
  </si>
  <si>
    <t>h)</t>
  </si>
  <si>
    <t>davon in Anlage 1 in der Position "erhaltene Ausgleichsleistung aus allgemeinen Vorschriften" (Pos. 32) bereits enthalten</t>
  </si>
  <si>
    <t>i)</t>
  </si>
  <si>
    <t>j)</t>
  </si>
  <si>
    <t>Zuschüsse der Gebietskörperschaft für Schülerzeitkarten</t>
  </si>
  <si>
    <t>k)</t>
  </si>
  <si>
    <t>Weitere (in Pos. a) nicht enthaltene) Zuschüsse der Gebietskörperschaft für das Bildungsticket</t>
  </si>
  <si>
    <t>l)</t>
  </si>
  <si>
    <t>m)</t>
  </si>
  <si>
    <t>n)</t>
  </si>
  <si>
    <t>(positive oder negative) Änderung sonstiger Zuschüsse zum Ausgleich BT 
(z. B. über Änderung Durchtarifierungsverluste)</t>
  </si>
  <si>
    <t>o)</t>
  </si>
  <si>
    <t>Summe dieser Zuschüsse</t>
  </si>
  <si>
    <t>p)</t>
  </si>
  <si>
    <t>q)</t>
  </si>
  <si>
    <t>r)</t>
  </si>
  <si>
    <t>(SPNV-AT)</t>
  </si>
  <si>
    <t>Antrag SPNV-AT</t>
  </si>
  <si>
    <t>von einem Landkreis/einer kreisfreien Stadt (Gebietskörperschaft) erhaltener Ausgleich für das BT gemäß ÖPNVFinAusG § 1 Abs. 1a</t>
  </si>
  <si>
    <t>Gebietskörperschaft entsprechend Pos. darüber  bitte benennen:</t>
  </si>
  <si>
    <t>von einem Landkreis/einer kreisfreien Stadt (Gebietskörperschaft) erhaltener weiterer Zuschuss für das BT</t>
  </si>
  <si>
    <t>Gebietskörperschaft entsprechend Pos. darüber bitte benennen:</t>
  </si>
  <si>
    <t>davon an weitere Bedarfsträger (Verkehrsunternehmen) abgeführt</t>
  </si>
  <si>
    <t>VU entspr. Pos. darüber  bitte benennen:</t>
  </si>
  <si>
    <t>beim SPNV-AT verbliebener BT-Ausgleich</t>
  </si>
  <si>
    <t>Gebietskörperschaft(en) entsprechend Pos. darüber bitte benennen:</t>
  </si>
  <si>
    <t>Weitere (in Pos. a) nicht enthaltene) Zuschüsse der Gebietskörperschaften für das Bildungsticket</t>
  </si>
  <si>
    <t>s)</t>
  </si>
  <si>
    <t>Ausgleich für das BT gemäß ÖPNVFinAusG § 1 Abs. 1a</t>
  </si>
  <si>
    <t>weitere Ausgleiche für das BT und Schülerzeitkarten</t>
  </si>
  <si>
    <t>Summe
Jan-Dez</t>
  </si>
  <si>
    <r>
      <t>Übertrag in Anlage 1 Pos.</t>
    </r>
    <r>
      <rPr>
        <b/>
        <sz val="10"/>
        <rFont val="Arial"/>
        <family val="2"/>
      </rPr>
      <t xml:space="preserve"> 71</t>
    </r>
  </si>
  <si>
    <t>Übertrag in Anlage 1 Pos. 72</t>
  </si>
  <si>
    <t>davon an weitere Bedarfsträger (AT oder VU) abgeführt</t>
  </si>
  <si>
    <r>
      <t xml:space="preserve">Hinweis: </t>
    </r>
    <r>
      <rPr>
        <sz val="10"/>
        <color theme="1"/>
        <rFont val="Arial"/>
        <family val="2"/>
      </rPr>
      <t>Es ist entweder die Anlage 1.8.1 oder die Anlage 1.8.2 auszufüllen (in Abhängigkeit von der Eigenschaft des Antragstellers).</t>
    </r>
  </si>
  <si>
    <t>Anlage 1.8.1 (zu Ziffer B2 der Anlage 1): Ausgleiche für Bildungsticket (BT) und Schülerzeitkarten</t>
  </si>
  <si>
    <t>Anlage 1.8.2 (zu Ziffer B2 der Anlage 1): Ausgleiche für Bildungsticket (BT) und Schülerzeitkarten</t>
  </si>
  <si>
    <t>Wert aus Anlagen 1.8.1 - 1.8.2 (BT), es darf nur eine der beiden Unteranlagen ausgefüllt sein (Antrag entweder als ÖSPV-AT oder als SPNV-AT)</t>
  </si>
  <si>
    <t>Kommentar zu Zelle F63:</t>
  </si>
  <si>
    <r>
      <t>Verbundtarif</t>
    </r>
    <r>
      <rPr>
        <sz val="11"/>
        <color theme="1"/>
        <rFont val="Calibri"/>
        <family val="2"/>
        <scheme val="minor"/>
      </rPr>
      <t xml:space="preserve"> (inkl. Ausgleich für AzubiTicket Sachsen)</t>
    </r>
  </si>
  <si>
    <t>Allgemeine Vorschriften sind Ausgleichszahlungen für tarifliche Bestimmungen und für Fahrpreisermäßigungen.</t>
  </si>
  <si>
    <r>
      <rPr>
        <b/>
        <sz val="10"/>
        <rFont val="Arial"/>
        <family val="2"/>
      </rPr>
      <t>Hinweis:</t>
    </r>
    <r>
      <rPr>
        <sz val="10"/>
        <rFont val="Arial"/>
        <family val="2"/>
      </rPr>
      <t xml:space="preserve"> Allgemeine Vorschriften sind Ausgleichszahlungen für tarifliche Bestimmungen und für Fahrpreisermäßigungen.</t>
    </r>
  </si>
  <si>
    <r>
      <t xml:space="preserve">Tarif der Eisenbahnverkehrsunternehmen </t>
    </r>
    <r>
      <rPr>
        <sz val="11"/>
        <color theme="1"/>
        <rFont val="Calibri"/>
        <family val="2"/>
        <scheme val="minor"/>
      </rPr>
      <t>(2019 = BB DB, 2022 = Deutschlandtarif)  (inkl. Ausgleich für AzubiTicket Sachsen)</t>
    </r>
  </si>
  <si>
    <t>Zwischensummen - werden hier im Blatt berechnet</t>
  </si>
  <si>
    <t>Anlage 1: Übersicht zum Schadensausgleich ÖPNV-Rettungsschirm 2022 (Verwendungsnachweis)</t>
  </si>
  <si>
    <t xml:space="preserve"> Legende Spalten E-H:</t>
  </si>
  <si>
    <t xml:space="preserve"> Werte sind durch Antragsteller einzutragen</t>
  </si>
  <si>
    <t xml:space="preserve"> keine Eintragungen</t>
  </si>
  <si>
    <t>"- € " = Werte werden aus den Unteranlagen übernommen</t>
  </si>
  <si>
    <t xml:space="preserve"> hier im Blatt berechnete Summen bzw. Differenzen</t>
  </si>
  <si>
    <t>1. Abzug 9-Euro-Ticket-Aufwandspauschalen von der 
    Gesamtsumme Schadensausgleich = Gesamtschaden 
    Mindereinnahmen / sonstiges Corona
2. Abzug des anteilig berechneten Corona-Schadens (berechnet in F62)
    = anteilige Mindereinnahmen aus 9-Euro-Ticket
3. Addition der 9-Euro-Ticket-Aufwandspauschalen auf die anteiig 
    ermittelten Mindereinnahmen aus 9-Euro-Ticket = 9-Euro-Ticket-Schaden Gesamt</t>
  </si>
  <si>
    <t>davon in Anlage 1 in der Position "tats. Einnahmen 2022" (Pos. 14) bereits enthalten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</si>
</sst>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4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Arial"/>
      <family val="2"/>
    </font>
    <font>
      <sz val="10"/>
      <color theme="8"/>
      <name val="Arial"/>
      <family val="2"/>
    </font>
    <font>
      <sz val="11.5"/>
      <color rgb="FFFF0000"/>
      <name val="Calibri"/>
      <family val="2"/>
    </font>
    <font>
      <b/>
      <sz val="10"/>
      <color rgb="FFFF0000"/>
      <name val="Arial"/>
      <family val="2"/>
    </font>
    <font>
      <i/>
      <sz val="11"/>
      <color theme="1"/>
      <name val="Arial"/>
      <family val="2"/>
    </font>
    <font>
      <i/>
      <sz val="12"/>
      <color theme="1"/>
      <name val="Arial"/>
      <family val="2"/>
    </font>
    <font>
      <sz val="10"/>
      <color theme="4"/>
      <name val="Arial"/>
      <family val="2"/>
    </font>
    <font>
      <sz val="11"/>
      <color theme="4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BFCDA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3" fillId="0" borderId="0"/>
  </cellStyleXfs>
  <cellXfs count="794">
    <xf numFmtId="0" fontId="0" fillId="0" borderId="0" xfId="0"/>
    <xf numFmtId="0" fontId="13" fillId="0" borderId="0" xfId="3" applyAlignment="1">
      <alignment vertical="center" wrapText="1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13" fillId="0" borderId="32" xfId="3" applyBorder="1" applyAlignment="1">
      <alignment horizontal="center" vertical="center" wrapText="1"/>
    </xf>
    <xf numFmtId="0" fontId="13" fillId="0" borderId="32" xfId="3" applyBorder="1" applyAlignment="1">
      <alignment vertical="center" wrapText="1"/>
    </xf>
    <xf numFmtId="0" fontId="14" fillId="7" borderId="1" xfId="3" applyFont="1" applyFill="1" applyBorder="1" applyAlignment="1">
      <alignment vertical="center" wrapText="1"/>
    </xf>
    <xf numFmtId="44" fontId="8" fillId="6" borderId="10" xfId="1" applyFont="1" applyFill="1" applyBorder="1" applyAlignment="1">
      <alignment vertical="center"/>
    </xf>
    <xf numFmtId="44" fontId="8" fillId="6" borderId="11" xfId="1" applyFont="1" applyFill="1" applyBorder="1" applyAlignment="1">
      <alignment vertical="center"/>
    </xf>
    <xf numFmtId="44" fontId="0" fillId="0" borderId="13" xfId="1" applyFont="1" applyBorder="1" applyAlignment="1" applyProtection="1">
      <alignment vertical="center"/>
      <protection locked="0"/>
    </xf>
    <xf numFmtId="44" fontId="0" fillId="0" borderId="4" xfId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44" fontId="0" fillId="0" borderId="9" xfId="1" applyFont="1" applyBorder="1" applyAlignment="1" applyProtection="1">
      <alignment vertical="center"/>
      <protection locked="0"/>
    </xf>
    <xf numFmtId="0" fontId="13" fillId="0" borderId="0" xfId="3" applyAlignment="1" applyProtection="1">
      <alignment vertical="center" wrapText="1"/>
      <protection locked="0"/>
    </xf>
    <xf numFmtId="0" fontId="6" fillId="0" borderId="0" xfId="3" applyFont="1" applyAlignment="1" applyProtection="1">
      <alignment vertical="center" wrapText="1"/>
      <protection locked="0"/>
    </xf>
    <xf numFmtId="0" fontId="6" fillId="0" borderId="35" xfId="3" applyFont="1" applyBorder="1" applyAlignment="1">
      <alignment vertical="center"/>
    </xf>
    <xf numFmtId="0" fontId="6" fillId="0" borderId="0" xfId="3" applyFont="1" applyAlignment="1">
      <alignment vertical="center"/>
    </xf>
    <xf numFmtId="17" fontId="14" fillId="8" borderId="24" xfId="3" applyNumberFormat="1" applyFont="1" applyFill="1" applyBorder="1" applyAlignment="1">
      <alignment horizontal="center" vertical="center" wrapText="1"/>
    </xf>
    <xf numFmtId="17" fontId="14" fillId="8" borderId="25" xfId="3" applyNumberFormat="1" applyFont="1" applyFill="1" applyBorder="1" applyAlignment="1">
      <alignment horizontal="center" vertical="center" wrapText="1"/>
    </xf>
    <xf numFmtId="0" fontId="14" fillId="8" borderId="33" xfId="3" applyFont="1" applyFill="1" applyBorder="1" applyAlignment="1">
      <alignment horizontal="center" vertical="center" wrapText="1"/>
    </xf>
    <xf numFmtId="0" fontId="14" fillId="8" borderId="27" xfId="3" applyFont="1" applyFill="1" applyBorder="1" applyAlignment="1">
      <alignment horizontal="center" vertical="center" wrapText="1"/>
    </xf>
    <xf numFmtId="17" fontId="14" fillId="8" borderId="37" xfId="3" applyNumberFormat="1" applyFont="1" applyFill="1" applyBorder="1" applyAlignment="1">
      <alignment horizontal="center" vertical="center" wrapText="1"/>
    </xf>
    <xf numFmtId="17" fontId="14" fillId="8" borderId="38" xfId="3" applyNumberFormat="1" applyFont="1" applyFill="1" applyBorder="1" applyAlignment="1">
      <alignment horizontal="center" vertical="center" wrapText="1"/>
    </xf>
    <xf numFmtId="0" fontId="14" fillId="0" borderId="0" xfId="3" applyFont="1" applyAlignment="1" applyProtection="1">
      <alignment vertical="center" wrapText="1"/>
      <protection locked="0"/>
    </xf>
    <xf numFmtId="0" fontId="13" fillId="0" borderId="0" xfId="3" applyAlignment="1" applyProtection="1">
      <alignment horizontal="center" vertical="center" wrapText="1"/>
      <protection locked="0"/>
    </xf>
    <xf numFmtId="0" fontId="12" fillId="8" borderId="18" xfId="0" applyFont="1" applyFill="1" applyBorder="1" applyAlignment="1">
      <alignment horizontal="right" vertical="center"/>
    </xf>
    <xf numFmtId="0" fontId="12" fillId="8" borderId="19" xfId="0" applyFont="1" applyFill="1" applyBorder="1" applyAlignment="1">
      <alignment horizontal="left" vertical="center" wrapText="1"/>
    </xf>
    <xf numFmtId="0" fontId="12" fillId="8" borderId="19" xfId="0" applyFont="1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4" xfId="0" applyFill="1" applyBorder="1" applyAlignment="1">
      <alignment horizontal="left" vertical="center" wrapText="1"/>
    </xf>
    <xf numFmtId="0" fontId="19" fillId="8" borderId="5" xfId="0" applyFont="1" applyFill="1" applyBorder="1" applyAlignment="1">
      <alignment horizontal="right" vertical="center"/>
    </xf>
    <xf numFmtId="0" fontId="11" fillId="6" borderId="8" xfId="0" applyFont="1" applyFill="1" applyBorder="1" applyAlignment="1">
      <alignment vertical="center"/>
    </xf>
    <xf numFmtId="0" fontId="20" fillId="5" borderId="8" xfId="0" applyFont="1" applyFill="1" applyBorder="1" applyAlignment="1">
      <alignment vertical="center"/>
    </xf>
    <xf numFmtId="0" fontId="19" fillId="8" borderId="12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left" vertical="center" wrapText="1"/>
    </xf>
    <xf numFmtId="0" fontId="19" fillId="8" borderId="6" xfId="0" applyFont="1" applyFill="1" applyBorder="1" applyAlignment="1">
      <alignment vertical="center"/>
    </xf>
    <xf numFmtId="0" fontId="11" fillId="8" borderId="6" xfId="0" applyFont="1" applyFill="1" applyBorder="1" applyAlignment="1">
      <alignment horizontal="center" vertical="center"/>
    </xf>
    <xf numFmtId="44" fontId="0" fillId="8" borderId="7" xfId="1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vertical="center"/>
    </xf>
    <xf numFmtId="0" fontId="11" fillId="5" borderId="4" xfId="0" applyFont="1" applyFill="1" applyBorder="1" applyAlignment="1">
      <alignment horizontal="center" vertical="center"/>
    </xf>
    <xf numFmtId="44" fontId="11" fillId="5" borderId="9" xfId="1" applyFont="1" applyFill="1" applyBorder="1" applyAlignment="1">
      <alignment vertical="center"/>
    </xf>
    <xf numFmtId="0" fontId="11" fillId="6" borderId="4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9" fillId="8" borderId="18" xfId="0" applyFont="1" applyFill="1" applyBorder="1" applyAlignment="1">
      <alignment vertical="center"/>
    </xf>
    <xf numFmtId="0" fontId="19" fillId="8" borderId="19" xfId="0" applyFont="1" applyFill="1" applyBorder="1" applyAlignment="1">
      <alignment horizontal="left" vertical="center"/>
    </xf>
    <xf numFmtId="0" fontId="19" fillId="8" borderId="19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vertical="center"/>
    </xf>
    <xf numFmtId="0" fontId="19" fillId="3" borderId="19" xfId="0" applyFont="1" applyFill="1" applyBorder="1" applyAlignment="1">
      <alignment horizontal="left" vertical="center"/>
    </xf>
    <xf numFmtId="0" fontId="19" fillId="3" borderId="19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vertical="center"/>
    </xf>
    <xf numFmtId="0" fontId="23" fillId="4" borderId="16" xfId="0" applyFont="1" applyFill="1" applyBorder="1" applyAlignment="1">
      <alignment horizontal="left" vertical="center"/>
    </xf>
    <xf numFmtId="0" fontId="23" fillId="4" borderId="1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3" fillId="2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vertical="center" wrapText="1"/>
    </xf>
    <xf numFmtId="0" fontId="26" fillId="4" borderId="4" xfId="0" applyFont="1" applyFill="1" applyBorder="1" applyAlignment="1">
      <alignment horizontal="center" vertical="center"/>
    </xf>
    <xf numFmtId="44" fontId="26" fillId="4" borderId="9" xfId="1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5" fillId="4" borderId="4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center" vertical="center"/>
    </xf>
    <xf numFmtId="44" fontId="11" fillId="0" borderId="9" xfId="1" applyFont="1" applyBorder="1" applyAlignment="1" applyProtection="1">
      <alignment vertical="center"/>
      <protection locked="0"/>
    </xf>
    <xf numFmtId="0" fontId="18" fillId="0" borderId="0" xfId="3" applyFont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10" fontId="11" fillId="0" borderId="9" xfId="2" applyNumberFormat="1" applyFont="1" applyBorder="1" applyAlignment="1" applyProtection="1">
      <alignment vertical="center"/>
      <protection locked="0"/>
    </xf>
    <xf numFmtId="0" fontId="27" fillId="7" borderId="1" xfId="3" applyFont="1" applyFill="1" applyBorder="1" applyAlignment="1">
      <alignment vertical="center" wrapText="1"/>
    </xf>
    <xf numFmtId="0" fontId="27" fillId="7" borderId="1" xfId="3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vertical="center" wrapText="1"/>
    </xf>
    <xf numFmtId="0" fontId="28" fillId="0" borderId="0" xfId="0" applyFont="1" applyProtection="1">
      <protection locked="0"/>
    </xf>
    <xf numFmtId="44" fontId="20" fillId="5" borderId="9" xfId="1" applyFont="1" applyFill="1" applyBorder="1" applyAlignment="1" applyProtection="1">
      <alignment vertical="center"/>
    </xf>
    <xf numFmtId="44" fontId="23" fillId="4" borderId="9" xfId="1" applyFont="1" applyFill="1" applyBorder="1" applyAlignment="1" applyProtection="1">
      <alignment vertical="center"/>
    </xf>
    <xf numFmtId="44" fontId="23" fillId="2" borderId="9" xfId="1" applyFont="1" applyFill="1" applyBorder="1" applyAlignment="1" applyProtection="1">
      <alignment vertical="center"/>
    </xf>
    <xf numFmtId="44" fontId="26" fillId="4" borderId="9" xfId="1" applyFont="1" applyFill="1" applyBorder="1" applyAlignment="1" applyProtection="1">
      <alignment vertical="center"/>
    </xf>
    <xf numFmtId="44" fontId="24" fillId="4" borderId="9" xfId="1" applyFont="1" applyFill="1" applyBorder="1" applyAlignment="1" applyProtection="1">
      <alignment vertical="center"/>
    </xf>
    <xf numFmtId="44" fontId="23" fillId="4" borderId="17" xfId="1" applyFont="1" applyFill="1" applyBorder="1" applyAlignment="1" applyProtection="1">
      <alignment vertical="center"/>
    </xf>
    <xf numFmtId="44" fontId="19" fillId="8" borderId="20" xfId="1" applyFont="1" applyFill="1" applyBorder="1" applyAlignment="1" applyProtection="1">
      <alignment vertical="center"/>
    </xf>
    <xf numFmtId="44" fontId="19" fillId="3" borderId="20" xfId="1" applyFont="1" applyFill="1" applyBorder="1" applyAlignment="1" applyProtection="1">
      <alignment vertical="center"/>
    </xf>
    <xf numFmtId="44" fontId="22" fillId="8" borderId="14" xfId="1" applyFont="1" applyFill="1" applyBorder="1" applyAlignment="1" applyProtection="1">
      <alignment vertical="center"/>
    </xf>
    <xf numFmtId="44" fontId="12" fillId="8" borderId="20" xfId="1" applyFont="1" applyFill="1" applyBorder="1" applyAlignment="1" applyProtection="1">
      <alignment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1" xfId="0" applyBorder="1" applyProtection="1">
      <protection locked="0"/>
    </xf>
    <xf numFmtId="0" fontId="14" fillId="0" borderId="32" xfId="3" applyFont="1" applyBorder="1" applyAlignment="1">
      <alignment vertical="center" wrapText="1"/>
    </xf>
    <xf numFmtId="44" fontId="0" fillId="0" borderId="22" xfId="1" applyFont="1" applyFill="1" applyBorder="1" applyAlignment="1" applyProtection="1">
      <alignment vertical="center" wrapText="1"/>
      <protection locked="0"/>
    </xf>
    <xf numFmtId="0" fontId="14" fillId="4" borderId="5" xfId="6" applyFont="1" applyFill="1" applyBorder="1" applyAlignment="1">
      <alignment horizontal="right" vertical="center" wrapText="1" indent="1"/>
    </xf>
    <xf numFmtId="0" fontId="27" fillId="0" borderId="24" xfId="6" applyFont="1" applyBorder="1" applyAlignment="1" applyProtection="1">
      <alignment horizontal="left" vertical="center" wrapText="1"/>
      <protection locked="0"/>
    </xf>
    <xf numFmtId="17" fontId="17" fillId="4" borderId="25" xfId="6" applyNumberFormat="1" applyFont="1" applyFill="1" applyBorder="1" applyAlignment="1">
      <alignment vertical="center" wrapText="1"/>
    </xf>
    <xf numFmtId="17" fontId="17" fillId="4" borderId="35" xfId="6" applyNumberFormat="1" applyFont="1" applyFill="1" applyBorder="1" applyAlignment="1">
      <alignment horizontal="left" vertical="center" wrapText="1"/>
    </xf>
    <xf numFmtId="17" fontId="17" fillId="4" borderId="43" xfId="6" applyNumberFormat="1" applyFont="1" applyFill="1" applyBorder="1" applyAlignment="1">
      <alignment horizontal="left" vertical="center" wrapText="1"/>
    </xf>
    <xf numFmtId="0" fontId="14" fillId="0" borderId="0" xfId="6" applyFont="1" applyAlignment="1" applyProtection="1">
      <alignment vertical="center" wrapText="1"/>
      <protection locked="0"/>
    </xf>
    <xf numFmtId="0" fontId="14" fillId="4" borderId="22" xfId="6" applyFont="1" applyFill="1" applyBorder="1" applyAlignment="1">
      <alignment vertical="center" wrapText="1"/>
    </xf>
    <xf numFmtId="0" fontId="6" fillId="0" borderId="0" xfId="6" applyAlignment="1" applyProtection="1">
      <alignment vertical="center" wrapText="1"/>
      <protection locked="0"/>
    </xf>
    <xf numFmtId="0" fontId="14" fillId="4" borderId="44" xfId="6" applyFont="1" applyFill="1" applyBorder="1" applyAlignment="1">
      <alignment vertical="center" wrapText="1"/>
    </xf>
    <xf numFmtId="44" fontId="0" fillId="4" borderId="44" xfId="1" applyFont="1" applyFill="1" applyBorder="1" applyAlignment="1">
      <alignment vertical="center" wrapText="1"/>
    </xf>
    <xf numFmtId="44" fontId="0" fillId="4" borderId="11" xfId="1" applyFont="1" applyFill="1" applyBorder="1" applyAlignment="1">
      <alignment vertical="center" wrapText="1"/>
    </xf>
    <xf numFmtId="0" fontId="27" fillId="0" borderId="27" xfId="6" applyFont="1" applyBorder="1" applyAlignment="1" applyProtection="1">
      <alignment horizontal="left" vertical="center" wrapText="1"/>
      <protection locked="0"/>
    </xf>
    <xf numFmtId="17" fontId="17" fillId="4" borderId="34" xfId="6" applyNumberFormat="1" applyFont="1" applyFill="1" applyBorder="1" applyAlignment="1">
      <alignment vertical="center" wrapText="1"/>
    </xf>
    <xf numFmtId="17" fontId="17" fillId="4" borderId="0" xfId="6" applyNumberFormat="1" applyFont="1" applyFill="1" applyAlignment="1">
      <alignment horizontal="left" vertical="center" wrapText="1"/>
    </xf>
    <xf numFmtId="17" fontId="17" fillId="4" borderId="45" xfId="6" applyNumberFormat="1" applyFont="1" applyFill="1" applyBorder="1" applyAlignment="1">
      <alignment horizontal="left" vertical="center" wrapText="1"/>
    </xf>
    <xf numFmtId="0" fontId="14" fillId="4" borderId="46" xfId="6" applyFont="1" applyFill="1" applyBorder="1" applyAlignment="1">
      <alignment vertical="center" wrapText="1"/>
    </xf>
    <xf numFmtId="44" fontId="0" fillId="4" borderId="46" xfId="1" applyFont="1" applyFill="1" applyBorder="1" applyAlignment="1">
      <alignment vertical="center" wrapText="1"/>
    </xf>
    <xf numFmtId="44" fontId="0" fillId="4" borderId="17" xfId="1" applyFont="1" applyFill="1" applyBorder="1" applyAlignment="1">
      <alignment vertical="center" wrapText="1"/>
    </xf>
    <xf numFmtId="44" fontId="11" fillId="6" borderId="9" xfId="1" applyFont="1" applyFill="1" applyBorder="1" applyAlignment="1" applyProtection="1">
      <alignment vertical="center"/>
      <protection locked="0"/>
    </xf>
    <xf numFmtId="0" fontId="14" fillId="8" borderId="22" xfId="6" applyFont="1" applyFill="1" applyBorder="1" applyAlignment="1">
      <alignment vertical="center" wrapText="1"/>
    </xf>
    <xf numFmtId="0" fontId="14" fillId="8" borderId="44" xfId="6" applyFont="1" applyFill="1" applyBorder="1" applyAlignment="1">
      <alignment vertical="center" wrapText="1"/>
    </xf>
    <xf numFmtId="44" fontId="0" fillId="8" borderId="44" xfId="1" applyFont="1" applyFill="1" applyBorder="1" applyAlignment="1">
      <alignment vertical="center" wrapText="1"/>
    </xf>
    <xf numFmtId="44" fontId="0" fillId="8" borderId="11" xfId="1" applyFont="1" applyFill="1" applyBorder="1" applyAlignment="1">
      <alignment vertical="center" wrapText="1"/>
    </xf>
    <xf numFmtId="44" fontId="23" fillId="4" borderId="4" xfId="0" applyNumberFormat="1" applyFont="1" applyFill="1" applyBorder="1" applyAlignment="1">
      <alignment horizontal="center" vertical="center"/>
    </xf>
    <xf numFmtId="0" fontId="30" fillId="0" borderId="0" xfId="3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44" fontId="24" fillId="4" borderId="9" xfId="1" applyFont="1" applyFill="1" applyBorder="1" applyAlignment="1">
      <alignment vertical="center"/>
    </xf>
    <xf numFmtId="44" fontId="23" fillId="4" borderId="17" xfId="1" applyFont="1" applyFill="1" applyBorder="1" applyAlignment="1">
      <alignment vertical="center"/>
    </xf>
    <xf numFmtId="0" fontId="9" fillId="0" borderId="0" xfId="0" applyFont="1" applyAlignment="1" applyProtection="1">
      <alignment horizontal="left" wrapText="1"/>
      <protection locked="0"/>
    </xf>
    <xf numFmtId="44" fontId="31" fillId="0" borderId="48" xfId="1" applyFont="1" applyBorder="1" applyProtection="1">
      <protection locked="0"/>
    </xf>
    <xf numFmtId="0" fontId="19" fillId="8" borderId="13" xfId="0" applyFont="1" applyFill="1" applyBorder="1" applyAlignment="1">
      <alignment horizontal="left" vertical="center" wrapText="1"/>
    </xf>
    <xf numFmtId="0" fontId="23" fillId="9" borderId="47" xfId="0" applyFont="1" applyFill="1" applyBorder="1" applyAlignment="1">
      <alignment vertical="center" wrapText="1"/>
    </xf>
    <xf numFmtId="44" fontId="11" fillId="0" borderId="17" xfId="1" applyFont="1" applyBorder="1" applyAlignment="1" applyProtection="1">
      <alignment vertical="center"/>
      <protection locked="0"/>
    </xf>
    <xf numFmtId="0" fontId="25" fillId="9" borderId="40" xfId="0" applyFont="1" applyFill="1" applyBorder="1" applyAlignment="1">
      <alignment horizontal="right" vertical="center"/>
    </xf>
    <xf numFmtId="0" fontId="32" fillId="0" borderId="0" xfId="0" applyFont="1" applyProtection="1">
      <protection locked="0"/>
    </xf>
    <xf numFmtId="0" fontId="25" fillId="9" borderId="32" xfId="0" applyFont="1" applyFill="1" applyBorder="1" applyAlignment="1">
      <alignment vertical="center" wrapText="1"/>
    </xf>
    <xf numFmtId="0" fontId="23" fillId="11" borderId="15" xfId="0" applyFont="1" applyFill="1" applyBorder="1" applyAlignment="1">
      <alignment vertical="center"/>
    </xf>
    <xf numFmtId="0" fontId="0" fillId="11" borderId="8" xfId="0" applyFill="1" applyBorder="1" applyAlignment="1">
      <alignment vertical="center"/>
    </xf>
    <xf numFmtId="44" fontId="11" fillId="5" borderId="9" xfId="1" applyFont="1" applyFill="1" applyBorder="1" applyAlignment="1" applyProtection="1">
      <alignment vertical="center"/>
      <protection locked="0"/>
    </xf>
    <xf numFmtId="0" fontId="24" fillId="5" borderId="4" xfId="0" applyFont="1" applyFill="1" applyBorder="1" applyAlignment="1">
      <alignment horizontal="center" vertical="center"/>
    </xf>
    <xf numFmtId="44" fontId="24" fillId="5" borderId="9" xfId="1" applyFont="1" applyFill="1" applyBorder="1" applyAlignment="1">
      <alignment vertical="center"/>
    </xf>
    <xf numFmtId="165" fontId="0" fillId="0" borderId="4" xfId="0" applyNumberFormat="1" applyBorder="1" applyAlignment="1" applyProtection="1">
      <alignment horizontal="right" vertical="center" wrapText="1"/>
      <protection locked="0"/>
    </xf>
    <xf numFmtId="165" fontId="0" fillId="0" borderId="10" xfId="0" applyNumberFormat="1" applyBorder="1" applyAlignment="1" applyProtection="1">
      <alignment horizontal="right" vertical="center" wrapText="1"/>
      <protection locked="0"/>
    </xf>
    <xf numFmtId="44" fontId="0" fillId="0" borderId="10" xfId="1" applyFont="1" applyBorder="1" applyAlignment="1" applyProtection="1">
      <alignment vertical="center"/>
      <protection locked="0"/>
    </xf>
    <xf numFmtId="165" fontId="0" fillId="0" borderId="13" xfId="0" applyNumberFormat="1" applyBorder="1" applyAlignment="1" applyProtection="1">
      <alignment horizontal="right" vertical="center" wrapText="1"/>
      <protection locked="0"/>
    </xf>
    <xf numFmtId="44" fontId="0" fillId="0" borderId="0" xfId="1" applyFont="1" applyBorder="1" applyAlignment="1" applyProtection="1">
      <alignment vertical="center"/>
      <protection locked="0"/>
    </xf>
    <xf numFmtId="0" fontId="0" fillId="0" borderId="50" xfId="0" applyBorder="1"/>
    <xf numFmtId="44" fontId="0" fillId="6" borderId="9" xfId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7" fontId="0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vertical="top" wrapText="1"/>
    </xf>
    <xf numFmtId="0" fontId="9" fillId="0" borderId="50" xfId="0" applyFont="1" applyBorder="1" applyAlignment="1">
      <alignment vertical="top" wrapText="1"/>
    </xf>
    <xf numFmtId="0" fontId="9" fillId="0" borderId="50" xfId="0" applyFont="1" applyBorder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wrapText="1"/>
    </xf>
    <xf numFmtId="44" fontId="9" fillId="0" borderId="0" xfId="1" applyFont="1" applyAlignment="1" applyProtection="1">
      <alignment vertical="center" wrapText="1"/>
      <protection locked="0"/>
    </xf>
    <xf numFmtId="0" fontId="37" fillId="0" borderId="0" xfId="0" applyFont="1" applyAlignment="1" applyProtection="1">
      <alignment vertical="top" wrapText="1"/>
      <protection locked="0"/>
    </xf>
    <xf numFmtId="44" fontId="23" fillId="6" borderId="9" xfId="1" applyFont="1" applyFill="1" applyBorder="1" applyAlignment="1" applyProtection="1">
      <alignment vertical="center"/>
    </xf>
    <xf numFmtId="0" fontId="0" fillId="7" borderId="0" xfId="0" applyFill="1" applyAlignment="1" applyProtection="1">
      <alignment wrapText="1"/>
      <protection locked="0"/>
    </xf>
    <xf numFmtId="0" fontId="5" fillId="7" borderId="0" xfId="3" applyFont="1" applyFill="1" applyAlignment="1" applyProtection="1">
      <alignment vertical="center" wrapText="1"/>
      <protection locked="0"/>
    </xf>
    <xf numFmtId="0" fontId="10" fillId="7" borderId="0" xfId="0" applyFont="1" applyFill="1" applyAlignment="1" applyProtection="1">
      <alignment wrapText="1"/>
      <protection locked="0"/>
    </xf>
    <xf numFmtId="0" fontId="0" fillId="14" borderId="0" xfId="0" applyFill="1" applyAlignment="1" applyProtection="1">
      <alignment horizontal="left" wrapText="1"/>
      <protection locked="0"/>
    </xf>
    <xf numFmtId="0" fontId="0" fillId="7" borderId="0" xfId="0" applyFill="1" applyProtection="1">
      <protection locked="0"/>
    </xf>
    <xf numFmtId="0" fontId="0" fillId="14" borderId="0" xfId="0" applyFill="1" applyProtection="1">
      <protection locked="0"/>
    </xf>
    <xf numFmtId="0" fontId="0" fillId="7" borderId="0" xfId="0" applyFill="1" applyAlignment="1" applyProtection="1">
      <alignment vertical="center" wrapText="1"/>
      <protection locked="0"/>
    </xf>
    <xf numFmtId="0" fontId="27" fillId="0" borderId="0" xfId="3" applyFont="1" applyAlignment="1" applyProtection="1">
      <alignment horizontal="left" vertical="center" wrapText="1"/>
      <protection locked="0"/>
    </xf>
    <xf numFmtId="0" fontId="27" fillId="0" borderId="0" xfId="3" applyFont="1" applyAlignment="1">
      <alignment horizontal="left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0" fontId="14" fillId="16" borderId="8" xfId="3" applyFont="1" applyFill="1" applyBorder="1" applyAlignment="1">
      <alignment horizontal="center" vertical="center" wrapText="1"/>
    </xf>
    <xf numFmtId="0" fontId="14" fillId="16" borderId="4" xfId="3" applyFont="1" applyFill="1" applyBorder="1" applyAlignment="1">
      <alignment horizontal="center" vertical="center" wrapText="1"/>
    </xf>
    <xf numFmtId="0" fontId="14" fillId="17" borderId="9" xfId="3" applyFont="1" applyFill="1" applyBorder="1" applyAlignment="1">
      <alignment horizontal="center" vertical="center" wrapText="1"/>
    </xf>
    <xf numFmtId="44" fontId="0" fillId="16" borderId="4" xfId="0" applyNumberForma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44" fontId="0" fillId="16" borderId="13" xfId="0" applyNumberForma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 wrapText="1"/>
      <protection locked="0"/>
    </xf>
    <xf numFmtId="44" fontId="0" fillId="16" borderId="10" xfId="0" applyNumberFormat="1" applyFill="1" applyBorder="1" applyAlignment="1" applyProtection="1">
      <alignment vertical="center"/>
      <protection locked="0"/>
    </xf>
    <xf numFmtId="44" fontId="0" fillId="0" borderId="27" xfId="1" applyFont="1" applyBorder="1" applyAlignment="1" applyProtection="1">
      <alignment vertical="center"/>
      <protection locked="0"/>
    </xf>
    <xf numFmtId="44" fontId="0" fillId="16" borderId="12" xfId="0" applyNumberFormat="1" applyFill="1" applyBorder="1" applyAlignment="1" applyProtection="1">
      <alignment vertical="center"/>
      <protection locked="0"/>
    </xf>
    <xf numFmtId="44" fontId="0" fillId="17" borderId="14" xfId="0" applyNumberFormat="1" applyFill="1" applyBorder="1" applyAlignment="1" applyProtection="1">
      <alignment vertical="center"/>
      <protection locked="0"/>
    </xf>
    <xf numFmtId="44" fontId="0" fillId="16" borderId="8" xfId="0" applyNumberFormat="1" applyFill="1" applyBorder="1" applyAlignment="1" applyProtection="1">
      <alignment vertical="center"/>
      <protection locked="0"/>
    </xf>
    <xf numFmtId="44" fontId="0" fillId="17" borderId="9" xfId="0" applyNumberFormat="1" applyFill="1" applyBorder="1" applyAlignment="1" applyProtection="1">
      <alignment vertical="center"/>
      <protection locked="0"/>
    </xf>
    <xf numFmtId="44" fontId="0" fillId="16" borderId="39" xfId="0" applyNumberFormat="1" applyFill="1" applyBorder="1" applyAlignment="1" applyProtection="1">
      <alignment vertical="center"/>
      <protection locked="0"/>
    </xf>
    <xf numFmtId="44" fontId="0" fillId="17" borderId="11" xfId="0" applyNumberForma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17" fontId="39" fillId="4" borderId="53" xfId="6" applyNumberFormat="1" applyFont="1" applyFill="1" applyBorder="1" applyAlignment="1">
      <alignment vertical="center" wrapText="1"/>
    </xf>
    <xf numFmtId="17" fontId="39" fillId="4" borderId="25" xfId="6" applyNumberFormat="1" applyFont="1" applyFill="1" applyBorder="1" applyAlignment="1">
      <alignment vertical="center" wrapText="1"/>
    </xf>
    <xf numFmtId="17" fontId="39" fillId="4" borderId="60" xfId="6" applyNumberFormat="1" applyFont="1" applyFill="1" applyBorder="1" applyAlignment="1">
      <alignment vertical="center" wrapText="1"/>
    </xf>
    <xf numFmtId="0" fontId="14" fillId="16" borderId="23" xfId="6" applyFont="1" applyFill="1" applyBorder="1" applyAlignment="1" applyProtection="1">
      <alignment vertical="center" wrapText="1"/>
      <protection locked="0"/>
    </xf>
    <xf numFmtId="0" fontId="14" fillId="16" borderId="25" xfId="6" applyFont="1" applyFill="1" applyBorder="1" applyAlignment="1" applyProtection="1">
      <alignment vertical="center" wrapText="1"/>
      <protection locked="0"/>
    </xf>
    <xf numFmtId="44" fontId="0" fillId="16" borderId="15" xfId="0" applyNumberFormat="1" applyFill="1" applyBorder="1" applyAlignment="1" applyProtection="1">
      <alignment vertical="center"/>
      <protection locked="0"/>
    </xf>
    <xf numFmtId="44" fontId="0" fillId="16" borderId="16" xfId="0" applyNumberFormat="1" applyFill="1" applyBorder="1" applyAlignment="1" applyProtection="1">
      <alignment vertical="center"/>
      <protection locked="0"/>
    </xf>
    <xf numFmtId="44" fontId="0" fillId="17" borderId="17" xfId="0" applyNumberFormat="1" applyFill="1" applyBorder="1" applyAlignment="1" applyProtection="1">
      <alignment vertical="center"/>
      <protection locked="0"/>
    </xf>
    <xf numFmtId="44" fontId="0" fillId="16" borderId="5" xfId="0" applyNumberFormat="1" applyFill="1" applyBorder="1" applyAlignment="1" applyProtection="1">
      <alignment vertical="center"/>
      <protection locked="0"/>
    </xf>
    <xf numFmtId="44" fontId="0" fillId="16" borderId="6" xfId="0" applyNumberFormat="1" applyFill="1" applyBorder="1" applyAlignment="1" applyProtection="1">
      <alignment vertical="center"/>
      <protection locked="0"/>
    </xf>
    <xf numFmtId="44" fontId="0" fillId="17" borderId="7" xfId="0" applyNumberFormat="1" applyFill="1" applyBorder="1" applyAlignment="1" applyProtection="1">
      <alignment vertical="center"/>
      <protection locked="0"/>
    </xf>
    <xf numFmtId="0" fontId="14" fillId="17" borderId="60" xfId="6" applyFont="1" applyFill="1" applyBorder="1" applyAlignment="1" applyProtection="1">
      <alignment vertical="center" wrapText="1"/>
      <protection locked="0"/>
    </xf>
    <xf numFmtId="44" fontId="0" fillId="0" borderId="27" xfId="1" applyFont="1" applyFill="1" applyBorder="1" applyAlignment="1" applyProtection="1">
      <alignment vertical="center" wrapText="1"/>
      <protection locked="0"/>
    </xf>
    <xf numFmtId="44" fontId="0" fillId="11" borderId="5" xfId="0" applyNumberFormat="1" applyFill="1" applyBorder="1" applyAlignment="1" applyProtection="1">
      <alignment vertical="center"/>
      <protection locked="0"/>
    </xf>
    <xf numFmtId="44" fontId="0" fillId="11" borderId="6" xfId="0" applyNumberFormat="1" applyFill="1" applyBorder="1" applyAlignment="1" applyProtection="1">
      <alignment vertical="center"/>
      <protection locked="0"/>
    </xf>
    <xf numFmtId="44" fontId="0" fillId="11" borderId="8" xfId="0" applyNumberFormat="1" applyFill="1" applyBorder="1" applyAlignment="1" applyProtection="1">
      <alignment vertical="center"/>
      <protection locked="0"/>
    </xf>
    <xf numFmtId="44" fontId="0" fillId="11" borderId="4" xfId="0" applyNumberFormat="1" applyFill="1" applyBorder="1" applyAlignment="1" applyProtection="1">
      <alignment vertical="center"/>
      <protection locked="0"/>
    </xf>
    <xf numFmtId="44" fontId="0" fillId="15" borderId="7" xfId="0" applyNumberFormat="1" applyFill="1" applyBorder="1" applyAlignment="1" applyProtection="1">
      <alignment vertical="center"/>
      <protection locked="0"/>
    </xf>
    <xf numFmtId="44" fontId="0" fillId="15" borderId="9" xfId="0" applyNumberFormat="1" applyFill="1" applyBorder="1" applyAlignment="1" applyProtection="1">
      <alignment vertical="center"/>
      <protection locked="0"/>
    </xf>
    <xf numFmtId="0" fontId="14" fillId="0" borderId="2" xfId="3" applyFont="1" applyBorder="1" applyAlignment="1" applyProtection="1">
      <alignment vertical="center" wrapText="1"/>
      <protection locked="0"/>
    </xf>
    <xf numFmtId="0" fontId="14" fillId="0" borderId="3" xfId="3" applyFont="1" applyBorder="1" applyAlignment="1" applyProtection="1">
      <alignment vertical="center" wrapText="1"/>
      <protection locked="0"/>
    </xf>
    <xf numFmtId="44" fontId="20" fillId="5" borderId="17" xfId="1" applyFont="1" applyFill="1" applyBorder="1" applyAlignment="1" applyProtection="1">
      <alignment vertical="center"/>
    </xf>
    <xf numFmtId="0" fontId="11" fillId="5" borderId="13" xfId="0" applyFont="1" applyFill="1" applyBorder="1" applyAlignment="1">
      <alignment horizontal="center" vertical="center"/>
    </xf>
    <xf numFmtId="44" fontId="20" fillId="5" borderId="14" xfId="1" applyFont="1" applyFill="1" applyBorder="1" applyAlignment="1" applyProtection="1">
      <alignment vertical="center"/>
    </xf>
    <xf numFmtId="0" fontId="8" fillId="0" borderId="31" xfId="0" applyFont="1" applyBorder="1" applyProtection="1">
      <protection locked="0"/>
    </xf>
    <xf numFmtId="0" fontId="38" fillId="13" borderId="31" xfId="3" applyFont="1" applyFill="1" applyBorder="1" applyAlignment="1" applyProtection="1">
      <alignment vertical="center" wrapText="1"/>
      <protection locked="0"/>
    </xf>
    <xf numFmtId="0" fontId="14" fillId="8" borderId="5" xfId="6" applyFont="1" applyFill="1" applyBorder="1" applyAlignment="1">
      <alignment horizontal="right" vertical="center" wrapText="1" indent="1"/>
    </xf>
    <xf numFmtId="0" fontId="27" fillId="8" borderId="24" xfId="6" applyFont="1" applyFill="1" applyBorder="1" applyAlignment="1" applyProtection="1">
      <alignment horizontal="left" vertical="center" wrapText="1"/>
      <protection locked="0"/>
    </xf>
    <xf numFmtId="17" fontId="17" fillId="8" borderId="25" xfId="6" applyNumberFormat="1" applyFont="1" applyFill="1" applyBorder="1" applyAlignment="1">
      <alignment vertical="center" wrapText="1"/>
    </xf>
    <xf numFmtId="17" fontId="17" fillId="8" borderId="35" xfId="6" applyNumberFormat="1" applyFont="1" applyFill="1" applyBorder="1" applyAlignment="1">
      <alignment horizontal="left" vertical="center" wrapText="1"/>
    </xf>
    <xf numFmtId="17" fontId="17" fillId="8" borderId="43" xfId="6" applyNumberFormat="1" applyFont="1" applyFill="1" applyBorder="1" applyAlignment="1">
      <alignment horizontal="left" vertical="center" wrapText="1"/>
    </xf>
    <xf numFmtId="44" fontId="0" fillId="8" borderId="22" xfId="1" applyFont="1" applyFill="1" applyBorder="1" applyAlignment="1" applyProtection="1">
      <alignment vertical="center" wrapText="1"/>
      <protection locked="0"/>
    </xf>
    <xf numFmtId="0" fontId="14" fillId="0" borderId="32" xfId="3" applyFont="1" applyBorder="1" applyAlignment="1">
      <alignment vertical="center"/>
    </xf>
    <xf numFmtId="0" fontId="8" fillId="8" borderId="36" xfId="3" applyFont="1" applyFill="1" applyBorder="1" applyAlignment="1">
      <alignment vertical="center" wrapText="1"/>
    </xf>
    <xf numFmtId="0" fontId="8" fillId="8" borderId="28" xfId="3" applyFont="1" applyFill="1" applyBorder="1" applyAlignment="1">
      <alignment vertical="center" wrapText="1"/>
    </xf>
    <xf numFmtId="0" fontId="8" fillId="8" borderId="30" xfId="3" applyFont="1" applyFill="1" applyBorder="1" applyAlignment="1">
      <alignment vertical="center" wrapText="1"/>
    </xf>
    <xf numFmtId="0" fontId="8" fillId="8" borderId="29" xfId="3" applyFont="1" applyFill="1" applyBorder="1" applyAlignment="1">
      <alignment vertical="center" wrapText="1"/>
    </xf>
    <xf numFmtId="0" fontId="7" fillId="6" borderId="13" xfId="3" applyFont="1" applyFill="1" applyBorder="1" applyAlignment="1">
      <alignment vertical="center" wrapText="1"/>
    </xf>
    <xf numFmtId="0" fontId="7" fillId="6" borderId="4" xfId="3" applyFont="1" applyFill="1" applyBorder="1" applyAlignment="1">
      <alignment vertical="center" wrapText="1"/>
    </xf>
    <xf numFmtId="0" fontId="8" fillId="6" borderId="10" xfId="3" applyFont="1" applyFill="1" applyBorder="1" applyAlignment="1">
      <alignment vertical="center" wrapText="1"/>
    </xf>
    <xf numFmtId="0" fontId="7" fillId="6" borderId="6" xfId="3" applyFont="1" applyFill="1" applyBorder="1" applyAlignment="1">
      <alignment vertical="center" wrapText="1"/>
    </xf>
    <xf numFmtId="0" fontId="7" fillId="8" borderId="13" xfId="3" applyFont="1" applyFill="1" applyBorder="1" applyAlignment="1">
      <alignment vertical="center" wrapText="1"/>
    </xf>
    <xf numFmtId="44" fontId="0" fillId="8" borderId="13" xfId="1" applyFont="1" applyFill="1" applyBorder="1" applyAlignment="1" applyProtection="1">
      <alignment vertical="center"/>
      <protection locked="0"/>
    </xf>
    <xf numFmtId="0" fontId="7" fillId="8" borderId="4" xfId="3" applyFont="1" applyFill="1" applyBorder="1" applyAlignment="1">
      <alignment vertical="center" wrapText="1"/>
    </xf>
    <xf numFmtId="0" fontId="8" fillId="8" borderId="10" xfId="3" applyFont="1" applyFill="1" applyBorder="1" applyAlignment="1">
      <alignment vertical="center" wrapText="1"/>
    </xf>
    <xf numFmtId="44" fontId="8" fillId="8" borderId="10" xfId="1" applyFont="1" applyFill="1" applyBorder="1" applyAlignment="1">
      <alignment vertical="center"/>
    </xf>
    <xf numFmtId="44" fontId="8" fillId="8" borderId="11" xfId="1" applyFont="1" applyFill="1" applyBorder="1" applyAlignment="1">
      <alignment vertical="center"/>
    </xf>
    <xf numFmtId="44" fontId="0" fillId="15" borderId="11" xfId="0" applyNumberFormat="1" applyFill="1" applyBorder="1" applyAlignment="1" applyProtection="1">
      <alignment vertical="center"/>
      <protection locked="0"/>
    </xf>
    <xf numFmtId="44" fontId="0" fillId="11" borderId="39" xfId="0" applyNumberFormat="1" applyFill="1" applyBorder="1" applyAlignment="1" applyProtection="1">
      <alignment vertical="center"/>
      <protection locked="0"/>
    </xf>
    <xf numFmtId="44" fontId="0" fillId="11" borderId="10" xfId="0" applyNumberFormat="1" applyFill="1" applyBorder="1" applyAlignment="1" applyProtection="1">
      <alignment vertical="center"/>
      <protection locked="0"/>
    </xf>
    <xf numFmtId="0" fontId="23" fillId="4" borderId="49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left" vertical="center" wrapText="1"/>
    </xf>
    <xf numFmtId="44" fontId="23" fillId="4" borderId="9" xfId="1" applyFont="1" applyFill="1" applyBorder="1" applyAlignment="1" applyProtection="1">
      <alignment vertical="center"/>
      <protection locked="0"/>
    </xf>
    <xf numFmtId="0" fontId="0" fillId="9" borderId="40" xfId="0" applyFill="1" applyBorder="1" applyAlignment="1">
      <alignment horizontal="right" vertical="center"/>
    </xf>
    <xf numFmtId="0" fontId="0" fillId="9" borderId="32" xfId="0" applyFill="1" applyBorder="1" applyAlignment="1">
      <alignment vertical="center" wrapText="1"/>
    </xf>
    <xf numFmtId="0" fontId="0" fillId="10" borderId="40" xfId="0" applyFill="1" applyBorder="1" applyAlignment="1">
      <alignment horizontal="right" vertical="center"/>
    </xf>
    <xf numFmtId="0" fontId="0" fillId="10" borderId="32" xfId="0" applyFill="1" applyBorder="1" applyAlignment="1">
      <alignment vertical="center" wrapText="1"/>
    </xf>
    <xf numFmtId="0" fontId="0" fillId="10" borderId="63" xfId="0" applyFill="1" applyBorder="1" applyAlignment="1">
      <alignment horizontal="right" vertical="center"/>
    </xf>
    <xf numFmtId="0" fontId="0" fillId="10" borderId="0" xfId="0" applyFill="1" applyAlignment="1">
      <alignment vertical="center" wrapText="1"/>
    </xf>
    <xf numFmtId="0" fontId="40" fillId="10" borderId="32" xfId="0" applyFont="1" applyFill="1" applyBorder="1" applyAlignment="1">
      <alignment vertical="center" wrapText="1"/>
    </xf>
    <xf numFmtId="0" fontId="23" fillId="4" borderId="10" xfId="0" applyFont="1" applyFill="1" applyBorder="1" applyAlignment="1">
      <alignment horizontal="center" vertical="center"/>
    </xf>
    <xf numFmtId="44" fontId="23" fillId="4" borderId="4" xfId="1" applyFont="1" applyFill="1" applyBorder="1" applyAlignment="1" applyProtection="1">
      <alignment vertical="center"/>
    </xf>
    <xf numFmtId="44" fontId="19" fillId="8" borderId="19" xfId="1" applyFont="1" applyFill="1" applyBorder="1" applyAlignment="1" applyProtection="1">
      <alignment vertical="center"/>
    </xf>
    <xf numFmtId="44" fontId="20" fillId="5" borderId="4" xfId="1" applyFont="1" applyFill="1" applyBorder="1" applyAlignment="1" applyProtection="1">
      <alignment vertical="center"/>
    </xf>
    <xf numFmtId="44" fontId="23" fillId="4" borderId="8" xfId="1" applyFont="1" applyFill="1" applyBorder="1" applyAlignment="1" applyProtection="1">
      <alignment vertical="center"/>
    </xf>
    <xf numFmtId="44" fontId="19" fillId="8" borderId="18" xfId="1" applyFont="1" applyFill="1" applyBorder="1" applyAlignment="1" applyProtection="1">
      <alignment vertical="center"/>
    </xf>
    <xf numFmtId="44" fontId="20" fillId="5" borderId="8" xfId="1" applyFont="1" applyFill="1" applyBorder="1" applyAlignment="1" applyProtection="1">
      <alignment vertical="center"/>
    </xf>
    <xf numFmtId="44" fontId="23" fillId="2" borderId="69" xfId="1" applyFont="1" applyFill="1" applyBorder="1" applyAlignment="1" applyProtection="1">
      <alignment vertical="center"/>
    </xf>
    <xf numFmtId="44" fontId="26" fillId="4" borderId="69" xfId="1" applyFont="1" applyFill="1" applyBorder="1" applyAlignment="1" applyProtection="1">
      <alignment vertical="center"/>
    </xf>
    <xf numFmtId="44" fontId="23" fillId="4" borderId="69" xfId="1" applyFont="1" applyFill="1" applyBorder="1" applyAlignment="1" applyProtection="1">
      <alignment vertical="center"/>
    </xf>
    <xf numFmtId="44" fontId="24" fillId="4" borderId="69" xfId="1" applyFont="1" applyFill="1" applyBorder="1" applyAlignment="1" applyProtection="1">
      <alignment vertical="center"/>
    </xf>
    <xf numFmtId="44" fontId="23" fillId="4" borderId="72" xfId="1" applyFont="1" applyFill="1" applyBorder="1" applyAlignment="1" applyProtection="1">
      <alignment vertical="center"/>
    </xf>
    <xf numFmtId="44" fontId="19" fillId="8" borderId="66" xfId="1" applyFont="1" applyFill="1" applyBorder="1" applyAlignment="1" applyProtection="1">
      <alignment vertical="center"/>
    </xf>
    <xf numFmtId="44" fontId="19" fillId="3" borderId="66" xfId="1" applyFont="1" applyFill="1" applyBorder="1" applyAlignment="1" applyProtection="1">
      <alignment vertical="center"/>
    </xf>
    <xf numFmtId="44" fontId="22" fillId="8" borderId="63" xfId="1" applyFont="1" applyFill="1" applyBorder="1" applyAlignment="1" applyProtection="1">
      <alignment vertical="center"/>
    </xf>
    <xf numFmtId="44" fontId="20" fillId="5" borderId="69" xfId="1" applyFont="1" applyFill="1" applyBorder="1" applyAlignment="1" applyProtection="1">
      <alignment vertical="center"/>
    </xf>
    <xf numFmtId="44" fontId="20" fillId="2" borderId="69" xfId="1" applyFont="1" applyFill="1" applyBorder="1" applyAlignment="1" applyProtection="1">
      <alignment vertical="center"/>
    </xf>
    <xf numFmtId="165" fontId="0" fillId="0" borderId="11" xfId="0" applyNumberFormat="1" applyBorder="1" applyAlignment="1" applyProtection="1">
      <alignment horizontal="right" vertical="center" wrapText="1"/>
      <protection locked="0"/>
    </xf>
    <xf numFmtId="44" fontId="23" fillId="18" borderId="69" xfId="1" applyFont="1" applyFill="1" applyBorder="1" applyAlignment="1" applyProtection="1">
      <alignment vertical="center"/>
    </xf>
    <xf numFmtId="10" fontId="11" fillId="0" borderId="69" xfId="2" applyNumberFormat="1" applyFont="1" applyFill="1" applyBorder="1" applyAlignment="1" applyProtection="1">
      <alignment vertical="center"/>
      <protection locked="0"/>
    </xf>
    <xf numFmtId="44" fontId="23" fillId="8" borderId="72" xfId="1" applyFont="1" applyFill="1" applyBorder="1" applyAlignment="1" applyProtection="1">
      <alignment vertical="center"/>
    </xf>
    <xf numFmtId="0" fontId="0" fillId="0" borderId="0" xfId="0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44" fontId="8" fillId="8" borderId="68" xfId="1" applyFont="1" applyFill="1" applyBorder="1" applyAlignment="1" applyProtection="1">
      <alignment horizontal="center" vertical="center" wrapText="1"/>
    </xf>
    <xf numFmtId="44" fontId="11" fillId="5" borderId="69" xfId="1" applyFont="1" applyFill="1" applyBorder="1" applyAlignment="1" applyProtection="1">
      <alignment vertical="center"/>
    </xf>
    <xf numFmtId="44" fontId="11" fillId="18" borderId="69" xfId="1" applyFont="1" applyFill="1" applyBorder="1" applyAlignment="1" applyProtection="1">
      <alignment vertical="center"/>
    </xf>
    <xf numFmtId="44" fontId="24" fillId="8" borderId="66" xfId="1" applyFont="1" applyFill="1" applyBorder="1" applyAlignment="1" applyProtection="1">
      <alignment vertical="center"/>
    </xf>
    <xf numFmtId="44" fontId="11" fillId="18" borderId="73" xfId="1" applyFont="1" applyFill="1" applyBorder="1" applyAlignment="1" applyProtection="1">
      <alignment vertical="center"/>
    </xf>
    <xf numFmtId="44" fontId="23" fillId="4" borderId="39" xfId="1" applyFont="1" applyFill="1" applyBorder="1" applyAlignment="1" applyProtection="1">
      <alignment vertical="center"/>
    </xf>
    <xf numFmtId="44" fontId="23" fillId="4" borderId="10" xfId="1" applyFont="1" applyFill="1" applyBorder="1" applyAlignment="1" applyProtection="1">
      <alignment vertical="center"/>
    </xf>
    <xf numFmtId="44" fontId="23" fillId="4" borderId="11" xfId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44" fontId="0" fillId="0" borderId="0" xfId="1" applyFont="1" applyProtection="1"/>
    <xf numFmtId="44" fontId="15" fillId="3" borderId="7" xfId="1" applyFont="1" applyFill="1" applyBorder="1" applyAlignment="1" applyProtection="1">
      <alignment vertical="center"/>
    </xf>
    <xf numFmtId="44" fontId="15" fillId="3" borderId="62" xfId="1" applyFont="1" applyFill="1" applyBorder="1" applyAlignment="1" applyProtection="1">
      <alignment vertical="center"/>
    </xf>
    <xf numFmtId="44" fontId="11" fillId="0" borderId="33" xfId="0" applyNumberFormat="1" applyFont="1" applyBorder="1" applyAlignment="1" applyProtection="1">
      <alignment horizontal="center" vertical="center"/>
      <protection locked="0"/>
    </xf>
    <xf numFmtId="44" fontId="11" fillId="0" borderId="57" xfId="0" applyNumberFormat="1" applyFont="1" applyBorder="1" applyAlignment="1" applyProtection="1">
      <alignment horizontal="center" vertical="center"/>
      <protection locked="0"/>
    </xf>
    <xf numFmtId="44" fontId="11" fillId="0" borderId="14" xfId="0" applyNumberFormat="1" applyFont="1" applyBorder="1" applyAlignment="1" applyProtection="1">
      <alignment horizontal="center" vertical="center"/>
      <protection locked="0"/>
    </xf>
    <xf numFmtId="44" fontId="11" fillId="0" borderId="8" xfId="0" applyNumberFormat="1" applyFont="1" applyBorder="1" applyAlignment="1" applyProtection="1">
      <alignment horizontal="center" vertical="center"/>
      <protection locked="0"/>
    </xf>
    <xf numFmtId="44" fontId="11" fillId="0" borderId="4" xfId="0" applyNumberFormat="1" applyFont="1" applyBorder="1" applyAlignment="1" applyProtection="1">
      <alignment horizontal="center" vertical="center"/>
      <protection locked="0"/>
    </xf>
    <xf numFmtId="44" fontId="11" fillId="0" borderId="9" xfId="0" applyNumberFormat="1" applyFont="1" applyBorder="1" applyAlignment="1" applyProtection="1">
      <alignment horizontal="center" vertical="center"/>
      <protection locked="0"/>
    </xf>
    <xf numFmtId="0" fontId="41" fillId="0" borderId="0" xfId="3" applyFont="1" applyAlignment="1" applyProtection="1">
      <alignment vertical="center"/>
      <protection locked="0"/>
    </xf>
    <xf numFmtId="44" fontId="23" fillId="4" borderId="70" xfId="1" applyFont="1" applyFill="1" applyBorder="1" applyAlignment="1" applyProtection="1">
      <alignment vertical="center"/>
    </xf>
    <xf numFmtId="17" fontId="14" fillId="8" borderId="60" xfId="3" applyNumberFormat="1" applyFont="1" applyFill="1" applyBorder="1" applyAlignment="1">
      <alignment horizontal="center" vertical="center" wrapText="1"/>
    </xf>
    <xf numFmtId="0" fontId="14" fillId="8" borderId="30" xfId="3" applyFont="1" applyFill="1" applyBorder="1" applyAlignment="1">
      <alignment horizontal="center" vertical="center" wrapText="1"/>
    </xf>
    <xf numFmtId="0" fontId="14" fillId="8" borderId="52" xfId="3" applyFont="1" applyFill="1" applyBorder="1" applyAlignment="1">
      <alignment horizontal="center" vertical="center" wrapText="1"/>
    </xf>
    <xf numFmtId="0" fontId="14" fillId="4" borderId="27" xfId="6" applyFont="1" applyFill="1" applyBorder="1" applyAlignment="1">
      <alignment vertical="center" wrapText="1"/>
    </xf>
    <xf numFmtId="0" fontId="14" fillId="5" borderId="24" xfId="6" applyFont="1" applyFill="1" applyBorder="1" applyAlignment="1">
      <alignment vertical="center" wrapText="1"/>
    </xf>
    <xf numFmtId="0" fontId="14" fillId="5" borderId="22" xfId="6" applyFont="1" applyFill="1" applyBorder="1" applyAlignment="1">
      <alignment vertical="center" wrapText="1"/>
    </xf>
    <xf numFmtId="0" fontId="14" fillId="5" borderId="44" xfId="6" applyFont="1" applyFill="1" applyBorder="1" applyAlignment="1">
      <alignment vertical="center" wrapText="1"/>
    </xf>
    <xf numFmtId="0" fontId="14" fillId="8" borderId="27" xfId="6" applyFont="1" applyFill="1" applyBorder="1" applyAlignment="1">
      <alignment vertical="center" wrapText="1"/>
    </xf>
    <xf numFmtId="44" fontId="0" fillId="5" borderId="44" xfId="1" applyFont="1" applyFill="1" applyBorder="1" applyAlignment="1" applyProtection="1">
      <alignment vertical="center" wrapText="1"/>
    </xf>
    <xf numFmtId="44" fontId="0" fillId="5" borderId="11" xfId="1" applyFont="1" applyFill="1" applyBorder="1" applyAlignment="1" applyProtection="1">
      <alignment vertical="center" wrapText="1"/>
    </xf>
    <xf numFmtId="44" fontId="0" fillId="8" borderId="44" xfId="1" applyFont="1" applyFill="1" applyBorder="1" applyAlignment="1" applyProtection="1">
      <alignment vertical="center" wrapText="1"/>
    </xf>
    <xf numFmtId="44" fontId="0" fillId="8" borderId="11" xfId="1" applyFont="1" applyFill="1" applyBorder="1" applyAlignment="1" applyProtection="1">
      <alignment vertical="center" wrapText="1"/>
    </xf>
    <xf numFmtId="44" fontId="0" fillId="16" borderId="5" xfId="0" applyNumberFormat="1" applyFill="1" applyBorder="1" applyAlignment="1">
      <alignment vertical="center"/>
    </xf>
    <xf numFmtId="44" fontId="0" fillId="16" borderId="6" xfId="0" applyNumberFormat="1" applyFill="1" applyBorder="1" applyAlignment="1">
      <alignment vertical="center"/>
    </xf>
    <xf numFmtId="44" fontId="0" fillId="17" borderId="7" xfId="0" applyNumberFormat="1" applyFill="1" applyBorder="1" applyAlignment="1">
      <alignment vertical="center"/>
    </xf>
    <xf numFmtId="44" fontId="0" fillId="16" borderId="8" xfId="0" applyNumberFormat="1" applyFill="1" applyBorder="1" applyAlignment="1">
      <alignment vertical="center"/>
    </xf>
    <xf numFmtId="44" fontId="0" fillId="16" borderId="4" xfId="0" applyNumberFormat="1" applyFill="1" applyBorder="1" applyAlignment="1">
      <alignment vertical="center"/>
    </xf>
    <xf numFmtId="44" fontId="0" fillId="17" borderId="9" xfId="0" applyNumberFormat="1" applyFill="1" applyBorder="1" applyAlignment="1">
      <alignment vertical="center"/>
    </xf>
    <xf numFmtId="44" fontId="0" fillId="16" borderId="42" xfId="0" applyNumberFormat="1" applyFill="1" applyBorder="1" applyAlignment="1">
      <alignment vertical="center"/>
    </xf>
    <xf numFmtId="44" fontId="0" fillId="16" borderId="29" xfId="0" applyNumberFormat="1" applyFill="1" applyBorder="1" applyAlignment="1">
      <alignment vertical="center"/>
    </xf>
    <xf numFmtId="44" fontId="0" fillId="17" borderId="62" xfId="0" applyNumberFormat="1" applyFill="1" applyBorder="1" applyAlignment="1">
      <alignment vertical="center"/>
    </xf>
    <xf numFmtId="44" fontId="0" fillId="11" borderId="5" xfId="0" applyNumberFormat="1" applyFill="1" applyBorder="1" applyAlignment="1">
      <alignment vertical="center"/>
    </xf>
    <xf numFmtId="44" fontId="0" fillId="11" borderId="6" xfId="0" applyNumberFormat="1" applyFill="1" applyBorder="1" applyAlignment="1">
      <alignment vertical="center"/>
    </xf>
    <xf numFmtId="44" fontId="0" fillId="15" borderId="7" xfId="0" applyNumberFormat="1" applyFill="1" applyBorder="1" applyAlignment="1">
      <alignment vertical="center"/>
    </xf>
    <xf numFmtId="44" fontId="0" fillId="11" borderId="8" xfId="0" applyNumberFormat="1" applyFill="1" applyBorder="1" applyAlignment="1">
      <alignment vertical="center"/>
    </xf>
    <xf numFmtId="44" fontId="0" fillId="11" borderId="4" xfId="0" applyNumberFormat="1" applyFill="1" applyBorder="1" applyAlignment="1">
      <alignment vertical="center"/>
    </xf>
    <xf numFmtId="44" fontId="0" fillId="15" borderId="9" xfId="0" applyNumberFormat="1" applyFill="1" applyBorder="1" applyAlignment="1">
      <alignment vertical="center"/>
    </xf>
    <xf numFmtId="44" fontId="0" fillId="11" borderId="42" xfId="0" applyNumberFormat="1" applyFill="1" applyBorder="1" applyAlignment="1">
      <alignment vertical="center"/>
    </xf>
    <xf numFmtId="44" fontId="0" fillId="11" borderId="29" xfId="0" applyNumberFormat="1" applyFill="1" applyBorder="1" applyAlignment="1">
      <alignment vertical="center"/>
    </xf>
    <xf numFmtId="44" fontId="0" fillId="15" borderId="62" xfId="0" applyNumberFormat="1" applyFill="1" applyBorder="1" applyAlignment="1">
      <alignment vertical="center"/>
    </xf>
    <xf numFmtId="0" fontId="4" fillId="0" borderId="0" xfId="3" applyFont="1" applyAlignment="1" applyProtection="1">
      <alignment horizontal="center" vertical="center" wrapText="1"/>
      <protection locked="0"/>
    </xf>
    <xf numFmtId="0" fontId="14" fillId="4" borderId="27" xfId="3" applyFont="1" applyFill="1" applyBorder="1" applyAlignment="1">
      <alignment vertical="center" wrapText="1"/>
    </xf>
    <xf numFmtId="0" fontId="14" fillId="4" borderId="22" xfId="3" applyFont="1" applyFill="1" applyBorder="1" applyAlignment="1">
      <alignment vertical="center" wrapText="1"/>
    </xf>
    <xf numFmtId="44" fontId="0" fillId="4" borderId="22" xfId="1" applyFont="1" applyFill="1" applyBorder="1" applyAlignment="1" applyProtection="1">
      <alignment vertical="center" wrapText="1"/>
    </xf>
    <xf numFmtId="44" fontId="0" fillId="4" borderId="9" xfId="1" applyFont="1" applyFill="1" applyBorder="1" applyAlignment="1" applyProtection="1">
      <alignment vertical="center" wrapText="1"/>
    </xf>
    <xf numFmtId="0" fontId="14" fillId="0" borderId="2" xfId="3" applyFont="1" applyBorder="1" applyAlignment="1">
      <alignment vertical="center" wrapText="1"/>
    </xf>
    <xf numFmtId="0" fontId="14" fillId="4" borderId="44" xfId="3" applyFont="1" applyFill="1" applyBorder="1" applyAlignment="1">
      <alignment vertical="center" wrapText="1"/>
    </xf>
    <xf numFmtId="44" fontId="0" fillId="4" borderId="44" xfId="1" applyFont="1" applyFill="1" applyBorder="1" applyAlignment="1" applyProtection="1">
      <alignment vertical="center" wrapText="1"/>
    </xf>
    <xf numFmtId="44" fontId="0" fillId="4" borderId="11" xfId="1" applyFont="1" applyFill="1" applyBorder="1" applyAlignment="1" applyProtection="1">
      <alignment vertical="center" wrapText="1"/>
    </xf>
    <xf numFmtId="0" fontId="0" fillId="8" borderId="23" xfId="0" applyFill="1" applyBorder="1"/>
    <xf numFmtId="0" fontId="0" fillId="8" borderId="25" xfId="0" applyFill="1" applyBorder="1"/>
    <xf numFmtId="17" fontId="14" fillId="8" borderId="27" xfId="3" applyNumberFormat="1" applyFont="1" applyFill="1" applyBorder="1" applyAlignment="1">
      <alignment horizontal="center" vertical="center" wrapText="1"/>
    </xf>
    <xf numFmtId="17" fontId="14" fillId="8" borderId="34" xfId="3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64" xfId="0" applyFill="1" applyBorder="1" applyAlignment="1">
      <alignment vertical="center"/>
    </xf>
    <xf numFmtId="44" fontId="0" fillId="8" borderId="19" xfId="1" applyFont="1" applyFill="1" applyBorder="1" applyAlignment="1" applyProtection="1">
      <alignment vertical="center"/>
    </xf>
    <xf numFmtId="44" fontId="0" fillId="8" borderId="65" xfId="1" applyFont="1" applyFill="1" applyBorder="1" applyAlignment="1" applyProtection="1">
      <alignment vertical="center"/>
    </xf>
    <xf numFmtId="44" fontId="0" fillId="16" borderId="12" xfId="0" applyNumberFormat="1" applyFill="1" applyBorder="1" applyAlignment="1">
      <alignment vertical="center"/>
    </xf>
    <xf numFmtId="44" fontId="0" fillId="16" borderId="13" xfId="0" applyNumberFormat="1" applyFill="1" applyBorder="1" applyAlignment="1">
      <alignment vertical="center"/>
    </xf>
    <xf numFmtId="44" fontId="0" fillId="17" borderId="14" xfId="0" applyNumberFormat="1" applyFill="1" applyBorder="1" applyAlignment="1">
      <alignment vertical="center"/>
    </xf>
    <xf numFmtId="44" fontId="0" fillId="16" borderId="15" xfId="0" applyNumberFormat="1" applyFill="1" applyBorder="1" applyAlignment="1">
      <alignment vertical="center"/>
    </xf>
    <xf numFmtId="44" fontId="0" fillId="16" borderId="16" xfId="0" applyNumberFormat="1" applyFill="1" applyBorder="1" applyAlignment="1">
      <alignment vertical="center"/>
    </xf>
    <xf numFmtId="44" fontId="0" fillId="17" borderId="17" xfId="0" applyNumberFormat="1" applyFill="1" applyBorder="1" applyAlignment="1">
      <alignment vertical="center"/>
    </xf>
    <xf numFmtId="44" fontId="0" fillId="11" borderId="18" xfId="0" applyNumberFormat="1" applyFill="1" applyBorder="1" applyAlignment="1">
      <alignment vertical="center"/>
    </xf>
    <xf numFmtId="44" fontId="0" fillId="11" borderId="19" xfId="0" applyNumberFormat="1" applyFill="1" applyBorder="1" applyAlignment="1">
      <alignment vertical="center"/>
    </xf>
    <xf numFmtId="44" fontId="0" fillId="15" borderId="20" xfId="0" applyNumberFormat="1" applyFill="1" applyBorder="1" applyAlignment="1">
      <alignment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5" fillId="0" borderId="28" xfId="0" applyFont="1" applyBorder="1" applyAlignment="1">
      <alignment horizontal="left" vertical="center"/>
    </xf>
    <xf numFmtId="44" fontId="0" fillId="6" borderId="10" xfId="1" applyFont="1" applyFill="1" applyBorder="1" applyAlignment="1" applyProtection="1">
      <alignment vertical="center"/>
    </xf>
    <xf numFmtId="44" fontId="0" fillId="6" borderId="13" xfId="1" applyFont="1" applyFill="1" applyBorder="1" applyAlignment="1" applyProtection="1">
      <alignment vertical="center"/>
    </xf>
    <xf numFmtId="44" fontId="0" fillId="6" borderId="4" xfId="1" applyFont="1" applyFill="1" applyBorder="1" applyAlignment="1" applyProtection="1">
      <alignment vertical="center"/>
    </xf>
    <xf numFmtId="44" fontId="8" fillId="6" borderId="28" xfId="1" applyFont="1" applyFill="1" applyBorder="1" applyAlignment="1" applyProtection="1">
      <alignment vertical="center"/>
    </xf>
    <xf numFmtId="44" fontId="0" fillId="2" borderId="13" xfId="1" applyFont="1" applyFill="1" applyBorder="1" applyAlignment="1" applyProtection="1">
      <alignment vertical="center"/>
    </xf>
    <xf numFmtId="1" fontId="0" fillId="2" borderId="28" xfId="1" applyNumberFormat="1" applyFont="1" applyFill="1" applyBorder="1" applyAlignment="1" applyProtection="1">
      <alignment vertical="center"/>
    </xf>
    <xf numFmtId="44" fontId="0" fillId="2" borderId="28" xfId="1" applyFont="1" applyFill="1" applyBorder="1" applyAlignment="1" applyProtection="1">
      <alignment vertical="center"/>
    </xf>
    <xf numFmtId="0" fontId="8" fillId="8" borderId="7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8" fillId="6" borderId="20" xfId="1" applyFont="1" applyFill="1" applyBorder="1" applyAlignment="1" applyProtection="1">
      <alignment vertical="center"/>
    </xf>
    <xf numFmtId="0" fontId="8" fillId="8" borderId="25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center" vertical="center"/>
    </xf>
    <xf numFmtId="17" fontId="14" fillId="6" borderId="10" xfId="3" applyNumberFormat="1" applyFont="1" applyFill="1" applyBorder="1" applyAlignment="1">
      <alignment horizontal="center" vertical="center" wrapText="1"/>
    </xf>
    <xf numFmtId="17" fontId="14" fillId="4" borderId="10" xfId="3" applyNumberFormat="1" applyFont="1" applyFill="1" applyBorder="1" applyAlignment="1">
      <alignment horizontal="center" vertical="center" wrapText="1"/>
    </xf>
    <xf numFmtId="17" fontId="14" fillId="4" borderId="11" xfId="3" applyNumberFormat="1" applyFont="1" applyFill="1" applyBorder="1" applyAlignment="1">
      <alignment horizontal="center" vertical="center" wrapText="1"/>
    </xf>
    <xf numFmtId="17" fontId="14" fillId="8" borderId="39" xfId="3" applyNumberFormat="1" applyFont="1" applyFill="1" applyBorder="1" applyAlignment="1">
      <alignment horizontal="center" vertical="center" wrapText="1"/>
    </xf>
    <xf numFmtId="17" fontId="14" fillId="8" borderId="10" xfId="3" applyNumberFormat="1" applyFont="1" applyFill="1" applyBorder="1" applyAlignment="1">
      <alignment horizontal="center" vertical="center" wrapText="1"/>
    </xf>
    <xf numFmtId="0" fontId="14" fillId="16" borderId="10" xfId="3" applyFont="1" applyFill="1" applyBorder="1" applyAlignment="1">
      <alignment horizontal="center" vertical="center" wrapText="1"/>
    </xf>
    <xf numFmtId="44" fontId="0" fillId="16" borderId="10" xfId="0" applyNumberFormat="1" applyFill="1" applyBorder="1" applyAlignment="1">
      <alignment vertical="center"/>
    </xf>
    <xf numFmtId="44" fontId="0" fillId="11" borderId="65" xfId="1" applyFont="1" applyFill="1" applyBorder="1" applyAlignment="1" applyProtection="1">
      <alignment vertical="center"/>
    </xf>
    <xf numFmtId="44" fontId="0" fillId="6" borderId="19" xfId="1" applyFont="1" applyFill="1" applyBorder="1" applyAlignment="1" applyProtection="1">
      <alignment vertical="center"/>
    </xf>
    <xf numFmtId="44" fontId="0" fillId="5" borderId="65" xfId="1" applyFont="1" applyFill="1" applyBorder="1" applyAlignment="1" applyProtection="1">
      <alignment vertical="center"/>
    </xf>
    <xf numFmtId="44" fontId="0" fillId="17" borderId="11" xfId="0" applyNumberFormat="1" applyFill="1" applyBorder="1" applyAlignment="1">
      <alignment vertical="center"/>
    </xf>
    <xf numFmtId="0" fontId="0" fillId="0" borderId="10" xfId="0" applyBorder="1" applyAlignment="1" applyProtection="1">
      <alignment horizontal="right" vertical="center" wrapText="1"/>
      <protection locked="0"/>
    </xf>
    <xf numFmtId="1" fontId="0" fillId="0" borderId="13" xfId="0" applyNumberFormat="1" applyBorder="1" applyAlignment="1" applyProtection="1">
      <alignment horizontal="right" vertical="center" wrapText="1"/>
      <protection locked="0"/>
    </xf>
    <xf numFmtId="1" fontId="0" fillId="0" borderId="4" xfId="0" applyNumberFormat="1" applyBorder="1" applyAlignment="1" applyProtection="1">
      <alignment horizontal="right" vertical="center" wrapText="1"/>
      <protection locked="0"/>
    </xf>
    <xf numFmtId="1" fontId="0" fillId="0" borderId="10" xfId="0" applyNumberFormat="1" applyBorder="1" applyAlignment="1" applyProtection="1">
      <alignment horizontal="right" vertical="center" wrapText="1"/>
      <protection locked="0"/>
    </xf>
    <xf numFmtId="1" fontId="0" fillId="0" borderId="4" xfId="1" applyNumberFormat="1" applyFont="1" applyBorder="1" applyAlignment="1" applyProtection="1">
      <alignment horizontal="right" vertical="center"/>
      <protection locked="0"/>
    </xf>
    <xf numFmtId="1" fontId="0" fillId="0" borderId="10" xfId="1" applyNumberFormat="1" applyFont="1" applyBorder="1" applyAlignment="1" applyProtection="1">
      <alignment horizontal="right" vertical="center"/>
      <protection locked="0"/>
    </xf>
    <xf numFmtId="1" fontId="0" fillId="2" borderId="13" xfId="1" applyNumberFormat="1" applyFont="1" applyFill="1" applyBorder="1" applyAlignment="1" applyProtection="1">
      <alignment horizontal="right" vertical="center"/>
    </xf>
    <xf numFmtId="44" fontId="15" fillId="8" borderId="18" xfId="1" applyFont="1" applyFill="1" applyBorder="1" applyAlignment="1" applyProtection="1">
      <alignment vertical="center"/>
    </xf>
    <xf numFmtId="44" fontId="15" fillId="8" borderId="19" xfId="1" applyFont="1" applyFill="1" applyBorder="1" applyAlignment="1" applyProtection="1">
      <alignment vertical="center"/>
    </xf>
    <xf numFmtId="44" fontId="15" fillId="8" borderId="20" xfId="1" applyFont="1" applyFill="1" applyBorder="1" applyAlignment="1" applyProtection="1">
      <alignment vertical="center"/>
    </xf>
    <xf numFmtId="44" fontId="15" fillId="8" borderId="66" xfId="1" applyFont="1" applyFill="1" applyBorder="1" applyAlignment="1" applyProtection="1">
      <alignment vertical="center"/>
    </xf>
    <xf numFmtId="0" fontId="8" fillId="7" borderId="1" xfId="3" applyFont="1" applyFill="1" applyBorder="1" applyAlignment="1">
      <alignment horizontal="left" vertical="center" wrapText="1"/>
    </xf>
    <xf numFmtId="44" fontId="0" fillId="4" borderId="10" xfId="1" applyFont="1" applyFill="1" applyBorder="1" applyAlignment="1" applyProtection="1">
      <alignment vertical="center" wrapText="1"/>
    </xf>
    <xf numFmtId="17" fontId="14" fillId="8" borderId="55" xfId="3" applyNumberFormat="1" applyFont="1" applyFill="1" applyBorder="1" applyAlignment="1">
      <alignment horizontal="center" vertical="center" wrapText="1"/>
    </xf>
    <xf numFmtId="0" fontId="14" fillId="16" borderId="39" xfId="3" applyFont="1" applyFill="1" applyBorder="1" applyAlignment="1">
      <alignment horizontal="center" vertical="center" wrapText="1"/>
    </xf>
    <xf numFmtId="0" fontId="14" fillId="17" borderId="11" xfId="3" applyFont="1" applyFill="1" applyBorder="1" applyAlignment="1">
      <alignment horizontal="center" vertical="center" wrapText="1"/>
    </xf>
    <xf numFmtId="44" fontId="0" fillId="16" borderId="12" xfId="1" applyFont="1" applyFill="1" applyBorder="1" applyAlignment="1" applyProtection="1">
      <alignment vertical="center"/>
    </xf>
    <xf numFmtId="44" fontId="0" fillId="16" borderId="8" xfId="1" applyFont="1" applyFill="1" applyBorder="1" applyAlignment="1" applyProtection="1">
      <alignment vertical="center"/>
    </xf>
    <xf numFmtId="44" fontId="0" fillId="16" borderId="39" xfId="1" applyFont="1" applyFill="1" applyBorder="1" applyAlignment="1" applyProtection="1">
      <alignment vertical="center"/>
    </xf>
    <xf numFmtId="44" fontId="0" fillId="11" borderId="1" xfId="1" applyFont="1" applyFill="1" applyBorder="1" applyAlignment="1" applyProtection="1">
      <alignment vertical="center"/>
    </xf>
    <xf numFmtId="44" fontId="0" fillId="15" borderId="20" xfId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44" fontId="0" fillId="0" borderId="6" xfId="0" applyNumberFormat="1" applyBorder="1" applyAlignment="1" applyProtection="1">
      <alignment vertical="center"/>
      <protection locked="0"/>
    </xf>
    <xf numFmtId="44" fontId="0" fillId="0" borderId="13" xfId="0" applyNumberFormat="1" applyBorder="1" applyAlignment="1" applyProtection="1">
      <alignment vertical="center"/>
      <protection locked="0"/>
    </xf>
    <xf numFmtId="44" fontId="0" fillId="0" borderId="29" xfId="0" applyNumberFormat="1" applyBorder="1" applyAlignment="1" applyProtection="1">
      <alignment vertical="center"/>
      <protection locked="0"/>
    </xf>
    <xf numFmtId="44" fontId="0" fillId="0" borderId="26" xfId="0" applyNumberFormat="1" applyBorder="1" applyAlignment="1" applyProtection="1">
      <alignment vertical="center"/>
      <protection locked="0"/>
    </xf>
    <xf numFmtId="0" fontId="14" fillId="8" borderId="10" xfId="3" applyFont="1" applyFill="1" applyBorder="1" applyAlignment="1">
      <alignment horizontal="center" vertical="center" wrapText="1"/>
    </xf>
    <xf numFmtId="44" fontId="0" fillId="8" borderId="19" xfId="0" applyNumberFormat="1" applyFill="1" applyBorder="1" applyAlignment="1">
      <alignment vertical="center"/>
    </xf>
    <xf numFmtId="44" fontId="0" fillId="6" borderId="14" xfId="0" applyNumberFormat="1" applyFill="1" applyBorder="1" applyAlignment="1">
      <alignment vertical="center"/>
    </xf>
    <xf numFmtId="44" fontId="0" fillId="6" borderId="17" xfId="0" applyNumberFormat="1" applyFill="1" applyBorder="1" applyAlignment="1">
      <alignment vertical="center"/>
    </xf>
    <xf numFmtId="0" fontId="8" fillId="8" borderId="18" xfId="0" applyFont="1" applyFill="1" applyBorder="1" applyAlignment="1">
      <alignment vertical="center"/>
    </xf>
    <xf numFmtId="0" fontId="14" fillId="8" borderId="11" xfId="3" applyFont="1" applyFill="1" applyBorder="1" applyAlignment="1">
      <alignment horizontal="center" vertical="center" wrapText="1"/>
    </xf>
    <xf numFmtId="44" fontId="0" fillId="8" borderId="20" xfId="0" applyNumberFormat="1" applyFill="1" applyBorder="1" applyAlignment="1">
      <alignment vertical="center"/>
    </xf>
    <xf numFmtId="0" fontId="39" fillId="0" borderId="0" xfId="0" quotePrefix="1" applyFont="1" applyAlignment="1" applyProtection="1">
      <alignment horizontal="left"/>
      <protection locked="0"/>
    </xf>
    <xf numFmtId="0" fontId="3" fillId="0" borderId="0" xfId="7" applyAlignment="1" applyProtection="1">
      <alignment vertical="center" wrapText="1"/>
      <protection locked="0"/>
    </xf>
    <xf numFmtId="0" fontId="8" fillId="0" borderId="0" xfId="0" applyFont="1"/>
    <xf numFmtId="0" fontId="15" fillId="0" borderId="0" xfId="0" applyFont="1" applyProtection="1">
      <protection locked="0"/>
    </xf>
    <xf numFmtId="0" fontId="42" fillId="0" borderId="0" xfId="7" applyFont="1" applyAlignment="1" applyProtection="1">
      <alignment vertical="center"/>
      <protection locked="0"/>
    </xf>
    <xf numFmtId="0" fontId="8" fillId="6" borderId="12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vertical="center" wrapText="1"/>
    </xf>
    <xf numFmtId="0" fontId="20" fillId="6" borderId="13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6" borderId="22" xfId="0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2" xfId="0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44" fontId="0" fillId="4" borderId="9" xfId="1" applyFont="1" applyFill="1" applyBorder="1" applyAlignment="1">
      <alignment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vertical="center"/>
    </xf>
    <xf numFmtId="0" fontId="8" fillId="10" borderId="4" xfId="0" applyFont="1" applyFill="1" applyBorder="1" applyAlignment="1">
      <alignment horizontal="center" vertical="center"/>
    </xf>
    <xf numFmtId="44" fontId="8" fillId="10" borderId="9" xfId="0" applyNumberFormat="1" applyFont="1" applyFill="1" applyBorder="1" applyAlignment="1">
      <alignment vertical="center"/>
    </xf>
    <xf numFmtId="0" fontId="11" fillId="6" borderId="8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22" xfId="0" applyFont="1" applyBorder="1" applyAlignment="1">
      <alignment horizontal="right" vertical="center"/>
    </xf>
    <xf numFmtId="0" fontId="20" fillId="10" borderId="39" xfId="0" applyFont="1" applyFill="1" applyBorder="1" applyAlignment="1">
      <alignment horizontal="center" vertical="center"/>
    </xf>
    <xf numFmtId="0" fontId="20" fillId="10" borderId="44" xfId="0" applyFont="1" applyFill="1" applyBorder="1" applyAlignment="1">
      <alignment vertical="center"/>
    </xf>
    <xf numFmtId="0" fontId="8" fillId="10" borderId="10" xfId="0" applyFont="1" applyFill="1" applyBorder="1" applyAlignment="1">
      <alignment horizontal="center" vertical="center"/>
    </xf>
    <xf numFmtId="44" fontId="8" fillId="10" borderId="11" xfId="0" applyNumberFormat="1" applyFont="1" applyFill="1" applyBorder="1" applyAlignment="1">
      <alignment vertical="center"/>
    </xf>
    <xf numFmtId="44" fontId="8" fillId="0" borderId="6" xfId="1" applyFont="1" applyBorder="1" applyAlignment="1" applyProtection="1">
      <alignment vertical="center"/>
      <protection locked="0"/>
    </xf>
    <xf numFmtId="44" fontId="8" fillId="0" borderId="7" xfId="1" applyFont="1" applyBorder="1" applyAlignment="1" applyProtection="1">
      <alignment vertical="center"/>
      <protection locked="0"/>
    </xf>
    <xf numFmtId="44" fontId="0" fillId="4" borderId="4" xfId="1" applyFont="1" applyFill="1" applyBorder="1" applyAlignment="1">
      <alignment vertical="center"/>
    </xf>
    <xf numFmtId="44" fontId="8" fillId="10" borderId="4" xfId="0" applyNumberFormat="1" applyFont="1" applyFill="1" applyBorder="1" applyAlignment="1">
      <alignment vertical="center"/>
    </xf>
    <xf numFmtId="44" fontId="8" fillId="10" borderId="10" xfId="0" applyNumberFormat="1" applyFont="1" applyFill="1" applyBorder="1" applyAlignment="1">
      <alignment vertical="center"/>
    </xf>
    <xf numFmtId="44" fontId="11" fillId="0" borderId="4" xfId="1" applyFont="1" applyBorder="1" applyAlignment="1" applyProtection="1">
      <alignment vertical="center"/>
      <protection locked="0"/>
    </xf>
    <xf numFmtId="0" fontId="0" fillId="8" borderId="29" xfId="0" applyFill="1" applyBorder="1" applyAlignment="1">
      <alignment vertical="center"/>
    </xf>
    <xf numFmtId="0" fontId="14" fillId="8" borderId="29" xfId="3" applyFont="1" applyFill="1" applyBorder="1" applyAlignment="1">
      <alignment horizontal="center" vertical="center" wrapText="1"/>
    </xf>
    <xf numFmtId="0" fontId="0" fillId="8" borderId="42" xfId="0" applyFill="1" applyBorder="1" applyAlignment="1">
      <alignment horizontal="center" vertical="center"/>
    </xf>
    <xf numFmtId="0" fontId="0" fillId="8" borderId="52" xfId="0" applyFill="1" applyBorder="1" applyAlignment="1">
      <alignment vertical="center"/>
    </xf>
    <xf numFmtId="0" fontId="27" fillId="7" borderId="30" xfId="7" applyFont="1" applyFill="1" applyBorder="1" applyAlignment="1">
      <alignment vertical="center" wrapText="1"/>
    </xf>
    <xf numFmtId="0" fontId="27" fillId="7" borderId="30" xfId="7" applyFont="1" applyFill="1" applyBorder="1" applyAlignment="1">
      <alignment horizontal="center" vertical="center" wrapText="1"/>
    </xf>
    <xf numFmtId="0" fontId="28" fillId="0" borderId="0" xfId="0" applyFont="1"/>
    <xf numFmtId="0" fontId="0" fillId="0" borderId="57" xfId="0" applyBorder="1" applyAlignment="1" applyProtection="1">
      <alignment vertical="center" wrapText="1"/>
      <protection locked="0"/>
    </xf>
    <xf numFmtId="17" fontId="14" fillId="4" borderId="44" xfId="3" applyNumberFormat="1" applyFont="1" applyFill="1" applyBorder="1" applyAlignment="1">
      <alignment horizontal="center" vertical="center" wrapText="1"/>
    </xf>
    <xf numFmtId="44" fontId="0" fillId="5" borderId="2" xfId="1" applyFont="1" applyFill="1" applyBorder="1" applyAlignment="1" applyProtection="1">
      <alignment vertical="center"/>
    </xf>
    <xf numFmtId="17" fontId="14" fillId="6" borderId="39" xfId="3" applyNumberFormat="1" applyFont="1" applyFill="1" applyBorder="1" applyAlignment="1">
      <alignment horizontal="center" vertical="center" wrapText="1"/>
    </xf>
    <xf numFmtId="17" fontId="14" fillId="6" borderId="11" xfId="3" applyNumberFormat="1" applyFont="1" applyFill="1" applyBorder="1" applyAlignment="1">
      <alignment horizontal="center" vertical="center" wrapText="1"/>
    </xf>
    <xf numFmtId="44" fontId="0" fillId="0" borderId="12" xfId="1" applyFont="1" applyBorder="1" applyAlignment="1" applyProtection="1">
      <alignment vertical="center"/>
      <protection locked="0"/>
    </xf>
    <xf numFmtId="44" fontId="0" fillId="0" borderId="74" xfId="1" applyFont="1" applyBorder="1" applyAlignment="1" applyProtection="1">
      <alignment vertical="center"/>
      <protection locked="0"/>
    </xf>
    <xf numFmtId="44" fontId="0" fillId="6" borderId="18" xfId="1" applyFont="1" applyFill="1" applyBorder="1" applyAlignment="1" applyProtection="1">
      <alignment vertical="center"/>
    </xf>
    <xf numFmtId="44" fontId="0" fillId="6" borderId="20" xfId="1" applyFont="1" applyFill="1" applyBorder="1" applyAlignment="1" applyProtection="1">
      <alignment vertical="center"/>
    </xf>
    <xf numFmtId="44" fontId="0" fillId="8" borderId="2" xfId="1" applyFont="1" applyFill="1" applyBorder="1" applyAlignment="1" applyProtection="1">
      <alignment vertical="center"/>
    </xf>
    <xf numFmtId="44" fontId="0" fillId="5" borderId="1" xfId="1" applyFont="1" applyFill="1" applyBorder="1" applyAlignment="1" applyProtection="1">
      <alignment vertical="center"/>
    </xf>
    <xf numFmtId="44" fontId="0" fillId="5" borderId="20" xfId="1" applyFont="1" applyFill="1" applyBorder="1" applyAlignment="1" applyProtection="1">
      <alignment vertical="center"/>
    </xf>
    <xf numFmtId="0" fontId="11" fillId="8" borderId="53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 wrapText="1"/>
    </xf>
    <xf numFmtId="0" fontId="20" fillId="8" borderId="53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6" fillId="4" borderId="21" xfId="0" applyFont="1" applyFill="1" applyBorder="1" applyAlignment="1">
      <alignment horizontal="center" vertical="center"/>
    </xf>
    <xf numFmtId="0" fontId="26" fillId="4" borderId="4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44" fontId="11" fillId="18" borderId="49" xfId="0" applyNumberFormat="1" applyFont="1" applyFill="1" applyBorder="1" applyAlignment="1">
      <alignment horizontal="center" vertical="center"/>
    </xf>
    <xf numFmtId="44" fontId="11" fillId="18" borderId="21" xfId="0" applyNumberFormat="1" applyFont="1" applyFill="1" applyBorder="1" applyAlignment="1">
      <alignment horizontal="center" vertical="center"/>
    </xf>
    <xf numFmtId="44" fontId="11" fillId="18" borderId="9" xfId="0" applyNumberFormat="1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44" fontId="23" fillId="4" borderId="8" xfId="0" applyNumberFormat="1" applyFont="1" applyFill="1" applyBorder="1" applyAlignment="1">
      <alignment horizontal="center" vertical="center"/>
    </xf>
    <xf numFmtId="44" fontId="23" fillId="4" borderId="9" xfId="0" applyNumberFormat="1" applyFont="1" applyFill="1" applyBorder="1" applyAlignment="1">
      <alignment horizontal="center" vertical="center"/>
    </xf>
    <xf numFmtId="44" fontId="23" fillId="4" borderId="69" xfId="0" applyNumberFormat="1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4" borderId="49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44" fontId="0" fillId="18" borderId="49" xfId="0" applyNumberFormat="1" applyFill="1" applyBorder="1" applyAlignment="1">
      <alignment horizontal="center" vertical="center"/>
    </xf>
    <xf numFmtId="44" fontId="0" fillId="18" borderId="21" xfId="0" applyNumberFormat="1" applyFill="1" applyBorder="1" applyAlignment="1">
      <alignment horizontal="center" vertical="center"/>
    </xf>
    <xf numFmtId="44" fontId="0" fillId="18" borderId="9" xfId="0" applyNumberFormat="1" applyFill="1" applyBorder="1" applyAlignment="1">
      <alignment horizontal="center" vertical="center"/>
    </xf>
    <xf numFmtId="0" fontId="23" fillId="4" borderId="54" xfId="0" applyFont="1" applyFill="1" applyBorder="1" applyAlignment="1">
      <alignment horizontal="center" vertical="center"/>
    </xf>
    <xf numFmtId="44" fontId="23" fillId="4" borderId="67" xfId="0" applyNumberFormat="1" applyFont="1" applyFill="1" applyBorder="1" applyAlignment="1">
      <alignment horizontal="center" vertical="center"/>
    </xf>
    <xf numFmtId="44" fontId="23" fillId="4" borderId="54" xfId="0" applyNumberFormat="1" applyFont="1" applyFill="1" applyBorder="1" applyAlignment="1">
      <alignment horizontal="center" vertical="center"/>
    </xf>
    <xf numFmtId="44" fontId="23" fillId="4" borderId="17" xfId="0" applyNumberFormat="1" applyFont="1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3" fillId="8" borderId="15" xfId="0" applyFont="1" applyFill="1" applyBorder="1" applyAlignment="1">
      <alignment vertical="center"/>
    </xf>
    <xf numFmtId="0" fontId="23" fillId="8" borderId="54" xfId="0" applyFont="1" applyFill="1" applyBorder="1" applyAlignment="1">
      <alignment horizontal="center" vertical="center"/>
    </xf>
    <xf numFmtId="0" fontId="23" fillId="8" borderId="67" xfId="0" applyFont="1" applyFill="1" applyBorder="1" applyAlignment="1">
      <alignment horizontal="center" vertical="center"/>
    </xf>
    <xf numFmtId="0" fontId="23" fillId="8" borderId="17" xfId="0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3" fillId="2" borderId="6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right" vertical="center"/>
    </xf>
    <xf numFmtId="0" fontId="19" fillId="8" borderId="65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8" borderId="41" xfId="0" applyFont="1" applyFill="1" applyBorder="1" applyAlignment="1">
      <alignment horizontal="right" vertical="center"/>
    </xf>
    <xf numFmtId="0" fontId="22" fillId="8" borderId="50" xfId="0" applyFont="1" applyFill="1" applyBorder="1" applyAlignment="1">
      <alignment horizontal="center" vertical="center"/>
    </xf>
    <xf numFmtId="0" fontId="22" fillId="8" borderId="31" xfId="0" applyFont="1" applyFill="1" applyBorder="1" applyAlignment="1">
      <alignment horizontal="center" vertical="center"/>
    </xf>
    <xf numFmtId="0" fontId="22" fillId="8" borderId="71" xfId="0" applyFont="1" applyFill="1" applyBorder="1" applyAlignment="1">
      <alignment horizontal="center" vertical="center"/>
    </xf>
    <xf numFmtId="0" fontId="25" fillId="8" borderId="66" xfId="0" applyFont="1" applyFill="1" applyBorder="1" applyAlignment="1">
      <alignment horizontal="right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8" borderId="65" xfId="0" applyFont="1" applyFill="1" applyBorder="1" applyAlignment="1">
      <alignment horizontal="center" vertical="center"/>
    </xf>
    <xf numFmtId="0" fontId="24" fillId="8" borderId="20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vertical="center"/>
    </xf>
    <xf numFmtId="0" fontId="11" fillId="5" borderId="57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 vertical="center"/>
    </xf>
    <xf numFmtId="44" fontId="11" fillId="18" borderId="67" xfId="0" applyNumberFormat="1" applyFont="1" applyFill="1" applyBorder="1" applyAlignment="1">
      <alignment horizontal="center" vertical="center"/>
    </xf>
    <xf numFmtId="44" fontId="11" fillId="18" borderId="54" xfId="0" applyNumberFormat="1" applyFont="1" applyFill="1" applyBorder="1" applyAlignment="1">
      <alignment horizontal="center" vertical="center"/>
    </xf>
    <xf numFmtId="44" fontId="11" fillId="18" borderId="17" xfId="0" applyNumberFormat="1" applyFont="1" applyFill="1" applyBorder="1" applyAlignment="1">
      <alignment horizontal="center" vertical="center"/>
    </xf>
    <xf numFmtId="0" fontId="23" fillId="4" borderId="58" xfId="0" applyFont="1" applyFill="1" applyBorder="1" applyAlignment="1">
      <alignment vertical="center"/>
    </xf>
    <xf numFmtId="0" fontId="23" fillId="4" borderId="55" xfId="0" applyFont="1" applyFill="1" applyBorder="1" applyAlignment="1">
      <alignment horizontal="center" vertical="center"/>
    </xf>
    <xf numFmtId="0" fontId="25" fillId="8" borderId="18" xfId="0" applyFont="1" applyFill="1" applyBorder="1" applyAlignment="1">
      <alignment horizontal="right" vertical="center"/>
    </xf>
    <xf numFmtId="44" fontId="11" fillId="18" borderId="61" xfId="0" applyNumberFormat="1" applyFont="1" applyFill="1" applyBorder="1" applyAlignment="1">
      <alignment horizontal="center" vertical="center"/>
    </xf>
    <xf numFmtId="44" fontId="11" fillId="18" borderId="28" xfId="0" applyNumberFormat="1" applyFont="1" applyFill="1" applyBorder="1" applyAlignment="1">
      <alignment horizontal="center" vertical="center"/>
    </xf>
    <xf numFmtId="44" fontId="11" fillId="18" borderId="38" xfId="0" applyNumberFormat="1" applyFont="1" applyFill="1" applyBorder="1" applyAlignment="1">
      <alignment horizontal="center" vertical="center"/>
    </xf>
    <xf numFmtId="44" fontId="11" fillId="18" borderId="8" xfId="0" applyNumberFormat="1" applyFont="1" applyFill="1" applyBorder="1" applyAlignment="1">
      <alignment horizontal="center" vertical="center"/>
    </xf>
    <xf numFmtId="44" fontId="11" fillId="18" borderId="4" xfId="0" applyNumberFormat="1" applyFont="1" applyFill="1" applyBorder="1" applyAlignment="1">
      <alignment horizontal="center" vertical="center"/>
    </xf>
    <xf numFmtId="0" fontId="24" fillId="4" borderId="70" xfId="0" applyFont="1" applyFill="1" applyBorder="1" applyAlignment="1">
      <alignment horizontal="right" vertical="center"/>
    </xf>
    <xf numFmtId="0" fontId="11" fillId="4" borderId="55" xfId="0" applyFont="1" applyFill="1" applyBorder="1" applyAlignment="1">
      <alignment horizontal="center" vertical="center"/>
    </xf>
    <xf numFmtId="0" fontId="12" fillId="8" borderId="6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5" fillId="14" borderId="6" xfId="0" applyFont="1" applyFill="1" applyBorder="1" applyAlignment="1">
      <alignment horizontal="center" vertical="center"/>
    </xf>
    <xf numFmtId="44" fontId="15" fillId="14" borderId="6" xfId="0" applyNumberFormat="1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44" fontId="15" fillId="14" borderId="10" xfId="0" applyNumberFormat="1" applyFont="1" applyFill="1" applyBorder="1" applyAlignment="1">
      <alignment horizontal="center" vertical="center"/>
    </xf>
    <xf numFmtId="0" fontId="6" fillId="0" borderId="35" xfId="3" applyFont="1" applyBorder="1" applyAlignment="1" applyProtection="1">
      <alignment vertical="center"/>
      <protection locked="0"/>
    </xf>
    <xf numFmtId="0" fontId="6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vertical="center"/>
      <protection locked="0"/>
    </xf>
    <xf numFmtId="0" fontId="14" fillId="0" borderId="32" xfId="3" applyFont="1" applyBorder="1" applyAlignment="1" applyProtection="1">
      <alignment vertical="center" wrapText="1"/>
      <protection locked="0"/>
    </xf>
    <xf numFmtId="0" fontId="13" fillId="0" borderId="32" xfId="3" applyBorder="1" applyAlignment="1" applyProtection="1">
      <alignment horizontal="center" vertical="center" wrapText="1"/>
      <protection locked="0"/>
    </xf>
    <xf numFmtId="0" fontId="13" fillId="0" borderId="32" xfId="3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/>
    </xf>
    <xf numFmtId="0" fontId="14" fillId="8" borderId="62" xfId="3" applyFont="1" applyFill="1" applyBorder="1" applyAlignment="1">
      <alignment horizontal="center" vertical="center" wrapText="1"/>
    </xf>
    <xf numFmtId="44" fontId="8" fillId="6" borderId="14" xfId="1" applyFont="1" applyFill="1" applyBorder="1" applyAlignment="1" applyProtection="1">
      <alignment vertical="center"/>
    </xf>
    <xf numFmtId="44" fontId="0" fillId="6" borderId="9" xfId="1" applyFont="1" applyFill="1" applyBorder="1" applyAlignment="1" applyProtection="1">
      <alignment vertical="center"/>
    </xf>
    <xf numFmtId="0" fontId="0" fillId="2" borderId="9" xfId="0" applyFill="1" applyBorder="1" applyAlignment="1">
      <alignment vertical="center"/>
    </xf>
    <xf numFmtId="44" fontId="0" fillId="2" borderId="9" xfId="1" applyFont="1" applyFill="1" applyBorder="1" applyAlignment="1" applyProtection="1">
      <alignment vertical="center"/>
    </xf>
    <xf numFmtId="44" fontId="0" fillId="4" borderId="9" xfId="1" applyFont="1" applyFill="1" applyBorder="1" applyAlignment="1" applyProtection="1">
      <alignment vertical="center"/>
    </xf>
    <xf numFmtId="44" fontId="0" fillId="6" borderId="76" xfId="1" applyFont="1" applyFill="1" applyBorder="1" applyAlignment="1" applyProtection="1">
      <alignment vertical="center"/>
    </xf>
    <xf numFmtId="0" fontId="14" fillId="8" borderId="47" xfId="3" applyFont="1" applyFill="1" applyBorder="1" applyAlignment="1">
      <alignment horizontal="center" vertical="center" wrapText="1"/>
    </xf>
    <xf numFmtId="0" fontId="14" fillId="8" borderId="20" xfId="3" applyFont="1" applyFill="1" applyBorder="1" applyAlignment="1">
      <alignment horizontal="center" vertical="center" wrapText="1"/>
    </xf>
    <xf numFmtId="0" fontId="0" fillId="8" borderId="42" xfId="0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1" fillId="6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0" fillId="6" borderId="8" xfId="0" applyFill="1" applyBorder="1" applyAlignment="1">
      <alignment vertical="center" wrapText="1"/>
    </xf>
    <xf numFmtId="0" fontId="0" fillId="4" borderId="8" xfId="0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20" fillId="10" borderId="39" xfId="0" applyFont="1" applyFill="1" applyBorder="1" applyAlignment="1">
      <alignment vertical="center"/>
    </xf>
    <xf numFmtId="44" fontId="8" fillId="6" borderId="9" xfId="1" applyFont="1" applyFill="1" applyBorder="1" applyAlignment="1" applyProtection="1">
      <alignment vertical="center"/>
    </xf>
    <xf numFmtId="44" fontId="11" fillId="6" borderId="9" xfId="1" applyFont="1" applyFill="1" applyBorder="1" applyAlignment="1" applyProtection="1">
      <alignment vertical="center"/>
    </xf>
    <xf numFmtId="0" fontId="11" fillId="2" borderId="9" xfId="0" applyFont="1" applyFill="1" applyBorder="1" applyAlignment="1">
      <alignment vertical="center"/>
    </xf>
    <xf numFmtId="44" fontId="0" fillId="4" borderId="4" xfId="1" applyFont="1" applyFill="1" applyBorder="1" applyAlignment="1" applyProtection="1">
      <alignment vertical="center"/>
    </xf>
    <xf numFmtId="44" fontId="0" fillId="6" borderId="12" xfId="0" applyNumberFormat="1" applyFill="1" applyBorder="1" applyAlignment="1">
      <alignment vertical="center"/>
    </xf>
    <xf numFmtId="44" fontId="0" fillId="6" borderId="13" xfId="0" applyNumberFormat="1" applyFill="1" applyBorder="1" applyAlignment="1">
      <alignment vertical="center"/>
    </xf>
    <xf numFmtId="44" fontId="0" fillId="6" borderId="57" xfId="0" applyNumberFormat="1" applyFill="1" applyBorder="1" applyAlignment="1">
      <alignment vertical="center"/>
    </xf>
    <xf numFmtId="44" fontId="0" fillId="6" borderId="8" xfId="0" applyNumberFormat="1" applyFill="1" applyBorder="1" applyAlignment="1">
      <alignment vertical="center"/>
    </xf>
    <xf numFmtId="44" fontId="0" fillId="6" borderId="4" xfId="0" applyNumberFormat="1" applyFill="1" applyBorder="1" applyAlignment="1">
      <alignment vertical="center"/>
    </xf>
    <xf numFmtId="44" fontId="0" fillId="6" borderId="21" xfId="0" applyNumberFormat="1" applyFill="1" applyBorder="1" applyAlignment="1">
      <alignment vertical="center"/>
    </xf>
    <xf numFmtId="44" fontId="0" fillId="6" borderId="39" xfId="0" applyNumberFormat="1" applyFill="1" applyBorder="1" applyAlignment="1">
      <alignment vertical="center"/>
    </xf>
    <xf numFmtId="44" fontId="0" fillId="6" borderId="10" xfId="0" applyNumberFormat="1" applyFill="1" applyBorder="1" applyAlignment="1">
      <alignment vertical="center"/>
    </xf>
    <xf numFmtId="44" fontId="0" fillId="6" borderId="55" xfId="0" applyNumberFormat="1" applyFill="1" applyBorder="1" applyAlignment="1">
      <alignment vertical="center"/>
    </xf>
    <xf numFmtId="0" fontId="18" fillId="2" borderId="1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0" fontId="18" fillId="2" borderId="3" xfId="3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9" fillId="3" borderId="64" xfId="0" applyFont="1" applyFill="1" applyBorder="1" applyAlignment="1">
      <alignment horizontal="center" vertical="center"/>
    </xf>
    <xf numFmtId="0" fontId="0" fillId="8" borderId="30" xfId="0" applyFill="1" applyBorder="1" applyAlignment="1" applyProtection="1">
      <alignment horizontal="left" vertical="center"/>
      <protection locked="0"/>
    </xf>
    <xf numFmtId="0" fontId="0" fillId="8" borderId="47" xfId="0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 applyProtection="1">
      <alignment horizontal="left" vertical="center"/>
      <protection locked="0"/>
    </xf>
    <xf numFmtId="44" fontId="0" fillId="10" borderId="31" xfId="0" quotePrefix="1" applyNumberFormat="1" applyFill="1" applyBorder="1" applyAlignment="1" applyProtection="1">
      <alignment horizontal="left" vertical="center"/>
      <protection locked="0"/>
    </xf>
    <xf numFmtId="44" fontId="0" fillId="10" borderId="45" xfId="0" quotePrefix="1" applyNumberFormat="1" applyFill="1" applyBorder="1" applyAlignment="1" applyProtection="1">
      <alignment horizontal="left" vertical="center"/>
      <protection locked="0"/>
    </xf>
    <xf numFmtId="0" fontId="23" fillId="4" borderId="55" xfId="0" applyFont="1" applyFill="1" applyBorder="1" applyAlignment="1">
      <alignment horizontal="left" vertical="center" wrapText="1"/>
    </xf>
    <xf numFmtId="0" fontId="23" fillId="4" borderId="44" xfId="0" applyFont="1" applyFill="1" applyBorder="1" applyAlignment="1">
      <alignment horizontal="left" vertical="center" wrapText="1"/>
    </xf>
    <xf numFmtId="0" fontId="25" fillId="8" borderId="65" xfId="0" applyFont="1" applyFill="1" applyBorder="1" applyAlignment="1">
      <alignment horizontal="left" vertical="center" wrapText="1"/>
    </xf>
    <xf numFmtId="0" fontId="25" fillId="8" borderId="64" xfId="0" applyFont="1" applyFill="1" applyBorder="1" applyAlignment="1">
      <alignment horizontal="left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left" vertical="center"/>
    </xf>
    <xf numFmtId="0" fontId="11" fillId="6" borderId="22" xfId="0" applyFont="1" applyFill="1" applyBorder="1" applyAlignment="1">
      <alignment horizontal="left" vertical="center"/>
    </xf>
    <xf numFmtId="0" fontId="0" fillId="6" borderId="21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left" vertical="center" wrapText="1"/>
    </xf>
    <xf numFmtId="0" fontId="25" fillId="8" borderId="22" xfId="0" applyFont="1" applyFill="1" applyBorder="1" applyAlignment="1">
      <alignment horizontal="left" vertical="center" wrapText="1"/>
    </xf>
    <xf numFmtId="0" fontId="0" fillId="6" borderId="21" xfId="0" applyFill="1" applyBorder="1" applyAlignment="1">
      <alignment horizontal="left" vertical="center" wrapText="1"/>
    </xf>
    <xf numFmtId="0" fontId="0" fillId="6" borderId="22" xfId="0" applyFill="1" applyBorder="1" applyAlignment="1">
      <alignment horizontal="left" vertical="center" wrapText="1"/>
    </xf>
    <xf numFmtId="0" fontId="23" fillId="4" borderId="21" xfId="0" applyFont="1" applyFill="1" applyBorder="1" applyAlignment="1">
      <alignment horizontal="left" vertical="center"/>
    </xf>
    <xf numFmtId="0" fontId="23" fillId="4" borderId="22" xfId="0" applyFont="1" applyFill="1" applyBorder="1" applyAlignment="1">
      <alignment horizontal="left" vertical="center"/>
    </xf>
    <xf numFmtId="0" fontId="25" fillId="4" borderId="21" xfId="0" applyFont="1" applyFill="1" applyBorder="1" applyAlignment="1">
      <alignment horizontal="left" vertical="center" wrapText="1"/>
    </xf>
    <xf numFmtId="0" fontId="25" fillId="4" borderId="22" xfId="0" applyFont="1" applyFill="1" applyBorder="1" applyAlignment="1">
      <alignment horizontal="left" vertical="center" wrapText="1"/>
    </xf>
    <xf numFmtId="0" fontId="12" fillId="14" borderId="61" xfId="0" applyFont="1" applyFill="1" applyBorder="1" applyAlignment="1">
      <alignment horizontal="right" vertical="center"/>
    </xf>
    <xf numFmtId="0" fontId="12" fillId="14" borderId="42" xfId="0" applyFont="1" applyFill="1" applyBorder="1" applyAlignment="1">
      <alignment horizontal="right" vertical="center"/>
    </xf>
    <xf numFmtId="0" fontId="24" fillId="4" borderId="58" xfId="0" applyFont="1" applyFill="1" applyBorder="1" applyAlignment="1">
      <alignment horizontal="left" vertical="center" wrapText="1"/>
    </xf>
    <xf numFmtId="0" fontId="24" fillId="4" borderId="44" xfId="0" applyFont="1" applyFill="1" applyBorder="1" applyAlignment="1">
      <alignment horizontal="left" vertical="center" wrapText="1"/>
    </xf>
    <xf numFmtId="0" fontId="19" fillId="8" borderId="65" xfId="0" applyFont="1" applyFill="1" applyBorder="1" applyAlignment="1">
      <alignment horizontal="left" vertical="center"/>
    </xf>
    <xf numFmtId="0" fontId="19" fillId="8" borderId="64" xfId="0" applyFont="1" applyFill="1" applyBorder="1" applyAlignment="1">
      <alignment horizontal="left" vertical="center"/>
    </xf>
    <xf numFmtId="0" fontId="19" fillId="8" borderId="65" xfId="0" applyFont="1" applyFill="1" applyBorder="1" applyAlignment="1">
      <alignment horizontal="left" vertical="center" wrapText="1"/>
    </xf>
    <xf numFmtId="0" fontId="19" fillId="8" borderId="64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23" fillId="8" borderId="64" xfId="0" applyFont="1" applyFill="1" applyBorder="1" applyAlignment="1">
      <alignment horizontal="left" vertical="center" wrapText="1"/>
    </xf>
    <xf numFmtId="0" fontId="20" fillId="5" borderId="21" xfId="0" applyFont="1" applyFill="1" applyBorder="1" applyAlignment="1">
      <alignment horizontal="left" vertical="center" wrapText="1"/>
    </xf>
    <xf numFmtId="0" fontId="20" fillId="5" borderId="22" xfId="0" applyFont="1" applyFill="1" applyBorder="1" applyAlignment="1">
      <alignment horizontal="left" vertical="center" wrapText="1"/>
    </xf>
    <xf numFmtId="0" fontId="11" fillId="5" borderId="53" xfId="0" applyFont="1" applyFill="1" applyBorder="1" applyAlignment="1">
      <alignment horizontal="left" vertical="center" wrapText="1"/>
    </xf>
    <xf numFmtId="0" fontId="11" fillId="5" borderId="24" xfId="0" applyFont="1" applyFill="1" applyBorder="1" applyAlignment="1">
      <alignment horizontal="left" vertical="center" wrapText="1"/>
    </xf>
    <xf numFmtId="0" fontId="28" fillId="5" borderId="21" xfId="0" applyFont="1" applyFill="1" applyBorder="1" applyAlignment="1">
      <alignment horizontal="left" vertical="center" wrapText="1"/>
    </xf>
    <xf numFmtId="0" fontId="28" fillId="5" borderId="22" xfId="0" applyFont="1" applyFill="1" applyBorder="1" applyAlignment="1">
      <alignment horizontal="left" vertical="center" wrapText="1"/>
    </xf>
    <xf numFmtId="0" fontId="15" fillId="14" borderId="55" xfId="0" applyFont="1" applyFill="1" applyBorder="1" applyAlignment="1">
      <alignment horizontal="left" vertical="center"/>
    </xf>
    <xf numFmtId="0" fontId="15" fillId="14" borderId="44" xfId="0" applyFont="1" applyFill="1" applyBorder="1" applyAlignment="1">
      <alignment horizontal="left" vertical="center"/>
    </xf>
    <xf numFmtId="0" fontId="2" fillId="0" borderId="2" xfId="3" applyFont="1" applyBorder="1" applyAlignment="1" applyProtection="1">
      <alignment horizontal="left" vertical="center" wrapText="1"/>
      <protection locked="0"/>
    </xf>
    <xf numFmtId="0" fontId="13" fillId="0" borderId="2" xfId="3" applyBorder="1" applyAlignment="1" applyProtection="1">
      <alignment horizontal="left" vertical="center" wrapText="1"/>
      <protection locked="0"/>
    </xf>
    <xf numFmtId="0" fontId="13" fillId="0" borderId="3" xfId="3" applyBorder="1" applyAlignment="1" applyProtection="1">
      <alignment horizontal="left" vertical="center" wrapText="1"/>
      <protection locked="0"/>
    </xf>
    <xf numFmtId="0" fontId="19" fillId="8" borderId="53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left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21" fillId="5" borderId="21" xfId="0" applyFont="1" applyFill="1" applyBorder="1" applyAlignment="1">
      <alignment horizontal="left" vertical="center"/>
    </xf>
    <xf numFmtId="0" fontId="21" fillId="5" borderId="22" xfId="0" applyFont="1" applyFill="1" applyBorder="1" applyAlignment="1">
      <alignment horizontal="left" vertical="center"/>
    </xf>
    <xf numFmtId="44" fontId="0" fillId="5" borderId="31" xfId="0" quotePrefix="1" applyNumberFormat="1" applyFill="1" applyBorder="1" applyAlignment="1" applyProtection="1">
      <alignment horizontal="left" vertical="center"/>
      <protection locked="0"/>
    </xf>
    <xf numFmtId="44" fontId="0" fillId="5" borderId="45" xfId="0" quotePrefix="1" applyNumberForma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12" fillId="8" borderId="65" xfId="0" applyFont="1" applyFill="1" applyBorder="1" applyAlignment="1">
      <alignment horizontal="left" vertical="center" wrapText="1"/>
    </xf>
    <xf numFmtId="0" fontId="12" fillId="8" borderId="64" xfId="0" applyFont="1" applyFill="1" applyBorder="1" applyAlignment="1">
      <alignment horizontal="left" vertical="center" wrapText="1"/>
    </xf>
    <xf numFmtId="0" fontId="15" fillId="14" borderId="53" xfId="0" applyFont="1" applyFill="1" applyBorder="1" applyAlignment="1">
      <alignment horizontal="left" vertical="center"/>
    </xf>
    <xf numFmtId="0" fontId="15" fillId="14" borderId="24" xfId="0" applyFont="1" applyFill="1" applyBorder="1" applyAlignment="1">
      <alignment horizontal="left" vertical="center"/>
    </xf>
    <xf numFmtId="0" fontId="14" fillId="0" borderId="2" xfId="3" applyFont="1" applyBorder="1" applyAlignment="1" applyProtection="1">
      <alignment horizontal="left" vertical="center" wrapText="1"/>
      <protection locked="0"/>
    </xf>
    <xf numFmtId="0" fontId="14" fillId="0" borderId="3" xfId="3" applyFont="1" applyBorder="1" applyAlignment="1" applyProtection="1">
      <alignment horizontal="left" vertical="center" wrapText="1"/>
      <protection locked="0"/>
    </xf>
    <xf numFmtId="0" fontId="14" fillId="0" borderId="2" xfId="3" applyFont="1" applyBorder="1" applyAlignment="1">
      <alignment horizontal="left" vertical="center" wrapText="1"/>
    </xf>
    <xf numFmtId="0" fontId="14" fillId="0" borderId="3" xfId="3" applyFont="1" applyBorder="1" applyAlignment="1">
      <alignment horizontal="left" vertical="center" wrapText="1"/>
    </xf>
    <xf numFmtId="0" fontId="39" fillId="8" borderId="55" xfId="3" applyFont="1" applyFill="1" applyBorder="1" applyAlignment="1">
      <alignment horizontal="center" vertical="center" wrapText="1"/>
    </xf>
    <xf numFmtId="0" fontId="39" fillId="8" borderId="56" xfId="3" applyFont="1" applyFill="1" applyBorder="1" applyAlignment="1">
      <alignment horizontal="center" vertical="center" wrapText="1"/>
    </xf>
    <xf numFmtId="0" fontId="39" fillId="8" borderId="59" xfId="3" applyFont="1" applyFill="1" applyBorder="1" applyAlignment="1">
      <alignment horizontal="center" vertical="center" wrapText="1"/>
    </xf>
    <xf numFmtId="0" fontId="29" fillId="4" borderId="41" xfId="6" applyFont="1" applyFill="1" applyBorder="1" applyAlignment="1">
      <alignment horizontal="left" vertical="center" wrapText="1"/>
    </xf>
    <xf numFmtId="0" fontId="14" fillId="5" borderId="61" xfId="6" applyFont="1" applyFill="1" applyBorder="1" applyAlignment="1">
      <alignment horizontal="left" vertical="center" wrapText="1"/>
    </xf>
    <xf numFmtId="0" fontId="14" fillId="5" borderId="41" xfId="6" applyFont="1" applyFill="1" applyBorder="1" applyAlignment="1">
      <alignment horizontal="left" vertical="center" wrapText="1"/>
    </xf>
    <xf numFmtId="0" fontId="14" fillId="5" borderId="42" xfId="6" applyFont="1" applyFill="1" applyBorder="1" applyAlignment="1">
      <alignment horizontal="left" vertical="center" wrapText="1"/>
    </xf>
    <xf numFmtId="0" fontId="14" fillId="8" borderId="41" xfId="6" applyFont="1" applyFill="1" applyBorder="1" applyAlignment="1">
      <alignment horizontal="left" vertical="center" wrapText="1"/>
    </xf>
    <xf numFmtId="0" fontId="14" fillId="8" borderId="42" xfId="6" applyFont="1" applyFill="1" applyBorder="1" applyAlignment="1">
      <alignment horizontal="left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4" fillId="8" borderId="24" xfId="3" applyFont="1" applyFill="1" applyBorder="1" applyAlignment="1">
      <alignment horizontal="center" vertical="center" wrapText="1"/>
    </xf>
    <xf numFmtId="0" fontId="8" fillId="16" borderId="23" xfId="0" applyFont="1" applyFill="1" applyBorder="1" applyAlignment="1">
      <alignment horizontal="center" vertical="center" wrapText="1"/>
    </xf>
    <xf numFmtId="0" fontId="8" fillId="16" borderId="25" xfId="0" applyFont="1" applyFill="1" applyBorder="1" applyAlignment="1">
      <alignment horizontal="center" vertical="center" wrapText="1"/>
    </xf>
    <xf numFmtId="0" fontId="8" fillId="16" borderId="60" xfId="0" applyFont="1" applyFill="1" applyBorder="1" applyAlignment="1">
      <alignment horizontal="center" vertical="center" wrapText="1"/>
    </xf>
    <xf numFmtId="0" fontId="39" fillId="16" borderId="58" xfId="0" applyFont="1" applyFill="1" applyBorder="1" applyAlignment="1">
      <alignment horizontal="center" vertical="center"/>
    </xf>
    <xf numFmtId="0" fontId="39" fillId="16" borderId="56" xfId="0" applyFont="1" applyFill="1" applyBorder="1" applyAlignment="1">
      <alignment horizontal="center" vertical="center"/>
    </xf>
    <xf numFmtId="0" fontId="39" fillId="16" borderId="59" xfId="0" applyFont="1" applyFill="1" applyBorder="1" applyAlignment="1">
      <alignment horizontal="center" vertical="center"/>
    </xf>
    <xf numFmtId="0" fontId="14" fillId="4" borderId="41" xfId="3" applyFont="1" applyFill="1" applyBorder="1" applyAlignment="1">
      <alignment horizontal="left" vertical="center" wrapText="1"/>
    </xf>
    <xf numFmtId="0" fontId="14" fillId="4" borderId="12" xfId="3" applyFont="1" applyFill="1" applyBorder="1" applyAlignment="1">
      <alignment horizontal="left" vertical="center" wrapText="1"/>
    </xf>
    <xf numFmtId="0" fontId="14" fillId="4" borderId="42" xfId="3" applyFont="1" applyFill="1" applyBorder="1" applyAlignment="1">
      <alignment horizontal="left" vertical="center" wrapText="1"/>
    </xf>
    <xf numFmtId="0" fontId="14" fillId="8" borderId="15" xfId="6" applyFont="1" applyFill="1" applyBorder="1" applyAlignment="1">
      <alignment horizontal="left" vertical="center" wrapText="1"/>
    </xf>
    <xf numFmtId="0" fontId="14" fillId="4" borderId="15" xfId="6" applyFont="1" applyFill="1" applyBorder="1" applyAlignment="1">
      <alignment horizontal="left" vertical="center" wrapText="1"/>
    </xf>
    <xf numFmtId="0" fontId="14" fillId="4" borderId="41" xfId="6" applyFont="1" applyFill="1" applyBorder="1" applyAlignment="1">
      <alignment horizontal="left" vertical="center" wrapText="1"/>
    </xf>
    <xf numFmtId="0" fontId="14" fillId="4" borderId="42" xfId="6" applyFont="1" applyFill="1" applyBorder="1" applyAlignment="1">
      <alignment horizontal="left" vertical="center" wrapText="1"/>
    </xf>
    <xf numFmtId="0" fontId="14" fillId="4" borderId="12" xfId="6" applyFont="1" applyFill="1" applyBorder="1" applyAlignment="1">
      <alignment horizontal="left" vertical="center" wrapText="1"/>
    </xf>
    <xf numFmtId="0" fontId="8" fillId="16" borderId="23" xfId="0" applyFont="1" applyFill="1" applyBorder="1" applyAlignment="1" applyProtection="1">
      <alignment horizontal="center" vertical="center" wrapText="1"/>
      <protection locked="0"/>
    </xf>
    <xf numFmtId="0" fontId="8" fillId="16" borderId="25" xfId="0" applyFont="1" applyFill="1" applyBorder="1" applyAlignment="1" applyProtection="1">
      <alignment horizontal="center" vertical="center" wrapText="1"/>
      <protection locked="0"/>
    </xf>
    <xf numFmtId="0" fontId="8" fillId="16" borderId="60" xfId="0" applyFont="1" applyFill="1" applyBorder="1" applyAlignment="1" applyProtection="1">
      <alignment horizontal="center" vertical="center" wrapText="1"/>
      <protection locked="0"/>
    </xf>
    <xf numFmtId="0" fontId="12" fillId="0" borderId="12" xfId="3" applyFont="1" applyBorder="1" applyAlignment="1" applyProtection="1">
      <alignment horizontal="center" vertical="center" wrapText="1"/>
      <protection locked="0"/>
    </xf>
    <xf numFmtId="0" fontId="12" fillId="0" borderId="8" xfId="3" applyFont="1" applyBorder="1" applyAlignment="1" applyProtection="1">
      <alignment horizontal="center" vertical="center" wrapText="1"/>
      <protection locked="0"/>
    </xf>
    <xf numFmtId="0" fontId="12" fillId="0" borderId="39" xfId="3" applyFont="1" applyBorder="1" applyAlignment="1" applyProtection="1">
      <alignment horizontal="center" vertical="center" wrapText="1"/>
      <protection locked="0"/>
    </xf>
    <xf numFmtId="0" fontId="12" fillId="0" borderId="13" xfId="3" applyFont="1" applyBorder="1" applyAlignment="1" applyProtection="1">
      <alignment horizontal="left" vertical="center" wrapText="1"/>
      <protection locked="0"/>
    </xf>
    <xf numFmtId="0" fontId="12" fillId="0" borderId="4" xfId="3" applyFont="1" applyBorder="1" applyAlignment="1" applyProtection="1">
      <alignment horizontal="left" vertical="center" wrapText="1"/>
      <protection locked="0"/>
    </xf>
    <xf numFmtId="0" fontId="12" fillId="0" borderId="10" xfId="3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26" xfId="3" applyFont="1" applyBorder="1" applyAlignment="1" applyProtection="1">
      <alignment horizontal="left" vertical="center" wrapText="1"/>
      <protection locked="0"/>
    </xf>
    <xf numFmtId="0" fontId="7" fillId="0" borderId="29" xfId="3" applyFont="1" applyBorder="1" applyAlignment="1" applyProtection="1">
      <alignment horizontal="left" vertical="center" wrapText="1"/>
      <protection locked="0"/>
    </xf>
    <xf numFmtId="0" fontId="7" fillId="0" borderId="6" xfId="3" applyFont="1" applyBorder="1" applyAlignment="1" applyProtection="1">
      <alignment horizontal="left" vertical="center" wrapText="1"/>
      <protection locked="0"/>
    </xf>
    <xf numFmtId="0" fontId="7" fillId="0" borderId="4" xfId="3" applyFont="1" applyBorder="1" applyAlignment="1" applyProtection="1">
      <alignment horizontal="left" vertical="center" wrapText="1"/>
      <protection locked="0"/>
    </xf>
    <xf numFmtId="0" fontId="7" fillId="0" borderId="10" xfId="3" applyFont="1" applyBorder="1" applyAlignment="1" applyProtection="1">
      <alignment horizontal="left" vertical="center" wrapText="1"/>
      <protection locked="0"/>
    </xf>
    <xf numFmtId="0" fontId="7" fillId="0" borderId="13" xfId="3" applyFont="1" applyBorder="1" applyAlignment="1" applyProtection="1">
      <alignment horizontal="left" vertical="center" wrapText="1"/>
      <protection locked="0"/>
    </xf>
    <xf numFmtId="0" fontId="7" fillId="0" borderId="41" xfId="3" applyFont="1" applyBorder="1" applyAlignment="1" applyProtection="1">
      <alignment horizontal="center" vertical="center" wrapText="1"/>
      <protection locked="0"/>
    </xf>
    <xf numFmtId="0" fontId="7" fillId="0" borderId="42" xfId="3" applyFont="1" applyBorder="1" applyAlignment="1" applyProtection="1">
      <alignment horizontal="center" vertical="center" wrapText="1"/>
      <protection locked="0"/>
    </xf>
    <xf numFmtId="0" fontId="7" fillId="0" borderId="5" xfId="3" applyFont="1" applyBorder="1" applyAlignment="1" applyProtection="1">
      <alignment horizontal="center" vertical="center" wrapText="1"/>
      <protection locked="0"/>
    </xf>
    <xf numFmtId="0" fontId="7" fillId="0" borderId="8" xfId="3" applyFont="1" applyBorder="1" applyAlignment="1" applyProtection="1">
      <alignment horizontal="center" vertical="center" wrapText="1"/>
      <protection locked="0"/>
    </xf>
    <xf numFmtId="0" fontId="7" fillId="0" borderId="39" xfId="3" applyFont="1" applyBorder="1" applyAlignment="1" applyProtection="1">
      <alignment horizontal="center" vertical="center" wrapText="1"/>
      <protection locked="0"/>
    </xf>
    <xf numFmtId="0" fontId="7" fillId="0" borderId="12" xfId="3" applyFont="1" applyBorder="1" applyAlignment="1" applyProtection="1">
      <alignment horizontal="center" vertical="center" wrapText="1"/>
      <protection locked="0"/>
    </xf>
    <xf numFmtId="0" fontId="39" fillId="8" borderId="55" xfId="0" applyFont="1" applyFill="1" applyBorder="1" applyAlignment="1">
      <alignment horizontal="center" vertical="center"/>
    </xf>
    <xf numFmtId="0" fontId="39" fillId="8" borderId="5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7" fillId="0" borderId="2" xfId="3" applyFont="1" applyBorder="1" applyAlignment="1" applyProtection="1">
      <alignment horizontal="left" vertical="center" wrapText="1"/>
      <protection locked="0"/>
    </xf>
    <xf numFmtId="0" fontId="27" fillId="0" borderId="3" xfId="3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wrapText="1"/>
    </xf>
    <xf numFmtId="0" fontId="8" fillId="16" borderId="6" xfId="0" applyFont="1" applyFill="1" applyBorder="1" applyAlignment="1">
      <alignment horizontal="center" wrapText="1"/>
    </xf>
    <xf numFmtId="0" fontId="8" fillId="16" borderId="7" xfId="0" applyFont="1" applyFill="1" applyBorder="1" applyAlignment="1">
      <alignment horizontal="center" wrapText="1"/>
    </xf>
    <xf numFmtId="0" fontId="20" fillId="5" borderId="36" xfId="0" applyFont="1" applyFill="1" applyBorder="1" applyAlignment="1">
      <alignment horizontal="left" vertical="center" wrapText="1"/>
    </xf>
    <xf numFmtId="0" fontId="11" fillId="0" borderId="35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5" fillId="0" borderId="51" xfId="0" applyFont="1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0" fillId="0" borderId="52" xfId="0" applyBorder="1" applyAlignment="1">
      <alignment vertical="center"/>
    </xf>
    <xf numFmtId="0" fontId="15" fillId="12" borderId="1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2" xfId="0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>
      <alignment horizontal="center" vertical="center" wrapText="1"/>
    </xf>
    <xf numFmtId="0" fontId="27" fillId="0" borderId="2" xfId="3" applyFont="1" applyBorder="1" applyAlignment="1">
      <alignment horizontal="left" vertical="center" wrapText="1"/>
    </xf>
    <xf numFmtId="0" fontId="27" fillId="0" borderId="3" xfId="3" applyFont="1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55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61" xfId="0" applyFont="1" applyFill="1" applyBorder="1" applyAlignment="1">
      <alignment horizontal="left" vertical="center"/>
    </xf>
    <xf numFmtId="0" fontId="8" fillId="8" borderId="42" xfId="0" applyFont="1" applyFill="1" applyBorder="1" applyAlignment="1">
      <alignment horizontal="left" vertical="center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75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27" fillId="0" borderId="32" xfId="7" applyFont="1" applyBorder="1" applyAlignment="1" applyProtection="1">
      <alignment horizontal="left" vertical="center" wrapText="1"/>
      <protection locked="0"/>
    </xf>
    <xf numFmtId="0" fontId="27" fillId="0" borderId="47" xfId="7" applyFont="1" applyBorder="1" applyAlignment="1" applyProtection="1">
      <alignment horizontal="left" vertical="center" wrapText="1"/>
      <protection locked="0"/>
    </xf>
    <xf numFmtId="44" fontId="0" fillId="0" borderId="21" xfId="1" applyFont="1" applyBorder="1" applyAlignment="1" applyProtection="1">
      <alignment horizontal="left" vertical="center"/>
      <protection locked="0"/>
    </xf>
    <xf numFmtId="44" fontId="0" fillId="0" borderId="75" xfId="1" applyFont="1" applyBorder="1" applyAlignment="1" applyProtection="1">
      <alignment horizontal="left" vertical="center"/>
      <protection locked="0"/>
    </xf>
    <xf numFmtId="44" fontId="0" fillId="0" borderId="76" xfId="1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75" xfId="0" applyFont="1" applyBorder="1" applyAlignment="1" applyProtection="1">
      <alignment horizontal="left" vertical="center"/>
      <protection locked="0"/>
    </xf>
    <xf numFmtId="0" fontId="11" fillId="0" borderId="76" xfId="0" applyFont="1" applyBorder="1" applyAlignment="1" applyProtection="1">
      <alignment horizontal="left" vertical="center"/>
      <protection locked="0"/>
    </xf>
  </cellXfs>
  <cellStyles count="8">
    <cellStyle name="Komma 2" xfId="4" xr:uid="{00000000-0005-0000-0000-000000000000}"/>
    <cellStyle name="Prozent" xfId="2" builtinId="5"/>
    <cellStyle name="Standard" xfId="0" builtinId="0"/>
    <cellStyle name="Standard 2" xfId="3" xr:uid="{00000000-0005-0000-0000-000003000000}"/>
    <cellStyle name="Standard 2 2" xfId="6" xr:uid="{00000000-0005-0000-0000-000004000000}"/>
    <cellStyle name="Standard 2 3" xfId="7" xr:uid="{00000000-0005-0000-0000-000005000000}"/>
    <cellStyle name="Währung" xfId="1" builtinId="4"/>
    <cellStyle name="Währung 2" xfId="5" xr:uid="{00000000-0005-0000-0000-000007000000}"/>
  </cellStyles>
  <dxfs count="0"/>
  <tableStyles count="0" defaultTableStyle="TableStyleMedium2" defaultPivotStyle="PivotStyleLight16"/>
  <colors>
    <mruColors>
      <color rgb="FFFBFCDA"/>
      <color rgb="FFFFFF00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73"/>
  <sheetViews>
    <sheetView topLeftCell="A49" zoomScale="85" zoomScaleNormal="85" workbookViewId="0">
      <selection activeCell="E56" sqref="E56"/>
    </sheetView>
  </sheetViews>
  <sheetFormatPr baseColWidth="10" defaultColWidth="11.42578125" defaultRowHeight="12.75" x14ac:dyDescent="0.2"/>
  <cols>
    <col min="1" max="1" width="12.140625" style="11" customWidth="1"/>
    <col min="2" max="2" width="88.7109375" style="11" bestFit="1" customWidth="1"/>
    <col min="3" max="3" width="6.7109375" style="75" bestFit="1" customWidth="1"/>
    <col min="4" max="4" width="22.140625" style="12" customWidth="1"/>
    <col min="5" max="5" width="36.140625" style="11" bestFit="1" customWidth="1"/>
    <col min="6" max="6" width="56.42578125" style="11" customWidth="1"/>
    <col min="7" max="7" width="40.140625" style="11" customWidth="1"/>
    <col min="8" max="16384" width="11.42578125" style="11"/>
  </cols>
  <sheetData>
    <row r="1" spans="1:13" s="14" customFormat="1" ht="30" customHeight="1" thickBot="1" x14ac:dyDescent="0.25">
      <c r="A1" s="597" t="s">
        <v>103</v>
      </c>
      <c r="B1" s="598"/>
      <c r="C1" s="598"/>
      <c r="D1" s="599"/>
      <c r="E1" s="71"/>
      <c r="F1" s="125" t="s">
        <v>173</v>
      </c>
      <c r="G1" s="71"/>
      <c r="H1" s="71"/>
      <c r="I1" s="71"/>
      <c r="J1" s="71"/>
      <c r="K1" s="71"/>
      <c r="L1" s="71"/>
      <c r="M1" s="71"/>
    </row>
    <row r="2" spans="1:13" s="14" customFormat="1" ht="15.75" thickBot="1" x14ac:dyDescent="0.25">
      <c r="A2" s="77" t="s">
        <v>40</v>
      </c>
      <c r="G2" s="162" t="s">
        <v>106</v>
      </c>
    </row>
    <row r="3" spans="1:13" ht="15.75" x14ac:dyDescent="0.2">
      <c r="A3" s="31" t="s">
        <v>1</v>
      </c>
      <c r="B3" s="36" t="s">
        <v>0</v>
      </c>
      <c r="C3" s="37" t="s">
        <v>9</v>
      </c>
      <c r="D3" s="38"/>
      <c r="F3" s="211" t="s">
        <v>55</v>
      </c>
    </row>
    <row r="4" spans="1:13" ht="29.25" x14ac:dyDescent="0.2">
      <c r="A4" s="54">
        <v>1</v>
      </c>
      <c r="B4" s="64" t="s">
        <v>165</v>
      </c>
      <c r="C4" s="65"/>
      <c r="D4" s="66"/>
      <c r="E4" s="212" t="s">
        <v>160</v>
      </c>
      <c r="F4" s="85" t="s">
        <v>168</v>
      </c>
      <c r="H4" s="126"/>
      <c r="I4" s="126"/>
      <c r="J4" s="126"/>
      <c r="K4" s="126"/>
      <c r="L4" s="126"/>
      <c r="M4" s="126"/>
    </row>
    <row r="5" spans="1:13" x14ac:dyDescent="0.2">
      <c r="A5" s="33">
        <v>11</v>
      </c>
      <c r="B5" s="41" t="s">
        <v>139</v>
      </c>
      <c r="C5" s="42"/>
      <c r="D5" s="43"/>
      <c r="E5" s="98"/>
      <c r="F5" s="85" t="s">
        <v>169</v>
      </c>
      <c r="G5" s="126"/>
      <c r="H5" s="126"/>
      <c r="I5" s="126"/>
      <c r="J5" s="126"/>
      <c r="K5" s="126"/>
      <c r="L5" s="126"/>
      <c r="M5" s="126"/>
    </row>
    <row r="6" spans="1:13" x14ac:dyDescent="0.2">
      <c r="A6" s="32">
        <v>12</v>
      </c>
      <c r="B6" s="44" t="s">
        <v>158</v>
      </c>
      <c r="C6" s="40" t="s">
        <v>10</v>
      </c>
      <c r="D6" s="70">
        <f>SUM('Anl1.1.1_Fahrgeldeinnahmen'!R17,'Anl1.1.2_Fahrgeldeinnahmen'!R9,'Anl1.1.3_Fahrgeldeinnahmen'!R9,'Anl1.1.4_Fahrgeldeinnahmen'!R25)</f>
        <v>0</v>
      </c>
      <c r="E6" s="98" t="s">
        <v>160</v>
      </c>
      <c r="F6" s="11" t="s">
        <v>172</v>
      </c>
      <c r="G6" s="126"/>
      <c r="H6" s="126"/>
      <c r="I6" s="126"/>
      <c r="J6" s="126"/>
      <c r="K6" s="126"/>
      <c r="L6" s="126"/>
      <c r="M6" s="126"/>
    </row>
    <row r="7" spans="1:13" x14ac:dyDescent="0.2">
      <c r="A7" s="32">
        <v>13</v>
      </c>
      <c r="B7" s="44" t="s">
        <v>57</v>
      </c>
      <c r="C7" s="40" t="s">
        <v>10</v>
      </c>
      <c r="D7" s="70">
        <f>SUM('Anl1.1.1_Fahrgeldeinnahmen'!R18,'Anl1.1.2_Fahrgeldeinnahmen'!R10,'Anl1.1.3_Fahrgeldeinnahmen'!R10,'Anl1.1.4_Fahrgeldeinnahmen'!R26)</f>
        <v>0</v>
      </c>
      <c r="F7" s="11" t="s">
        <v>172</v>
      </c>
      <c r="G7" s="126"/>
      <c r="H7" s="126"/>
      <c r="I7" s="126"/>
      <c r="J7" s="126"/>
      <c r="K7" s="126"/>
      <c r="L7" s="126"/>
      <c r="M7" s="126"/>
    </row>
    <row r="8" spans="1:13" x14ac:dyDescent="0.2">
      <c r="A8" s="32">
        <v>14</v>
      </c>
      <c r="B8" s="44" t="s">
        <v>159</v>
      </c>
      <c r="C8" s="40" t="s">
        <v>10</v>
      </c>
      <c r="D8" s="70">
        <f>SUM('Anl1.1.1_Fahrgeldeinnahmen'!R19,'Anl1.1.2_Fahrgeldeinnahmen'!R11,'Anl1.1.3_Fahrgeldeinnahmen'!R11,'Anl1.1.4_Fahrgeldeinnahmen'!R27)</f>
        <v>0</v>
      </c>
      <c r="E8" s="11" t="s">
        <v>160</v>
      </c>
      <c r="F8" s="11" t="s">
        <v>172</v>
      </c>
      <c r="G8" s="126"/>
      <c r="H8" s="126"/>
      <c r="I8" s="126"/>
      <c r="J8" s="126"/>
      <c r="K8" s="126"/>
      <c r="L8" s="126"/>
      <c r="M8" s="126"/>
    </row>
    <row r="9" spans="1:13" ht="51" x14ac:dyDescent="0.2">
      <c r="A9" s="54">
        <v>15</v>
      </c>
      <c r="B9" s="55" t="s">
        <v>140</v>
      </c>
      <c r="C9" s="56" t="s">
        <v>10</v>
      </c>
      <c r="D9" s="124">
        <f>D7-D8</f>
        <v>0</v>
      </c>
      <c r="E9" s="165" t="s">
        <v>117</v>
      </c>
      <c r="G9" s="161" t="s">
        <v>127</v>
      </c>
    </row>
    <row r="10" spans="1:13" ht="9" customHeight="1" x14ac:dyDescent="0.2">
      <c r="A10" s="60"/>
      <c r="B10" s="61"/>
      <c r="C10" s="62"/>
      <c r="D10" s="88"/>
    </row>
    <row r="11" spans="1:13" ht="38.25" x14ac:dyDescent="0.2">
      <c r="A11" s="54">
        <v>2</v>
      </c>
      <c r="B11" s="55" t="s">
        <v>161</v>
      </c>
      <c r="C11" s="65"/>
      <c r="D11" s="89"/>
      <c r="E11" s="11" t="s">
        <v>160</v>
      </c>
      <c r="G11" s="161" t="s">
        <v>114</v>
      </c>
    </row>
    <row r="12" spans="1:13" x14ac:dyDescent="0.2">
      <c r="A12" s="32">
        <v>21</v>
      </c>
      <c r="B12" s="44" t="s">
        <v>34</v>
      </c>
      <c r="C12" s="40" t="s">
        <v>11</v>
      </c>
      <c r="D12" s="76"/>
    </row>
    <row r="13" spans="1:13" x14ac:dyDescent="0.2">
      <c r="A13" s="32">
        <v>22</v>
      </c>
      <c r="B13" s="44" t="s">
        <v>33</v>
      </c>
      <c r="C13" s="40" t="s">
        <v>11</v>
      </c>
      <c r="D13" s="76"/>
    </row>
    <row r="14" spans="1:13" x14ac:dyDescent="0.2">
      <c r="A14" s="32">
        <v>23</v>
      </c>
      <c r="B14" s="44" t="s">
        <v>141</v>
      </c>
      <c r="C14" s="40" t="s">
        <v>11</v>
      </c>
      <c r="D14" s="76"/>
    </row>
    <row r="15" spans="1:13" x14ac:dyDescent="0.2">
      <c r="A15" s="32">
        <v>24</v>
      </c>
      <c r="B15" s="44" t="s">
        <v>142</v>
      </c>
      <c r="C15" s="40" t="s">
        <v>11</v>
      </c>
      <c r="D15" s="76"/>
    </row>
    <row r="16" spans="1:13" ht="25.5" x14ac:dyDescent="0.2">
      <c r="A16" s="32">
        <v>25</v>
      </c>
      <c r="B16" s="35" t="s">
        <v>71</v>
      </c>
      <c r="C16" s="40" t="s">
        <v>10</v>
      </c>
      <c r="D16" s="119">
        <f>MAX(D12,D13)*D7</f>
        <v>0</v>
      </c>
    </row>
    <row r="17" spans="1:8" ht="25.5" x14ac:dyDescent="0.2">
      <c r="A17" s="32">
        <v>26</v>
      </c>
      <c r="B17" s="35" t="s">
        <v>143</v>
      </c>
      <c r="C17" s="40" t="s">
        <v>10</v>
      </c>
      <c r="D17" s="119">
        <f>MAX(D15,D14)*D8</f>
        <v>0</v>
      </c>
      <c r="G17" s="72"/>
    </row>
    <row r="18" spans="1:8" ht="15" x14ac:dyDescent="0.2">
      <c r="A18" s="54">
        <v>27</v>
      </c>
      <c r="B18" s="55" t="s">
        <v>3</v>
      </c>
      <c r="C18" s="56" t="s">
        <v>10</v>
      </c>
      <c r="D18" s="87">
        <f>D16-D17</f>
        <v>0</v>
      </c>
    </row>
    <row r="19" spans="1:8" ht="9" customHeight="1" x14ac:dyDescent="0.2">
      <c r="A19" s="60"/>
      <c r="B19" s="61"/>
      <c r="C19" s="62"/>
      <c r="D19" s="88"/>
      <c r="G19" s="73"/>
    </row>
    <row r="20" spans="1:8" ht="30" x14ac:dyDescent="0.2">
      <c r="A20" s="67">
        <v>3</v>
      </c>
      <c r="B20" s="68" t="s">
        <v>162</v>
      </c>
      <c r="C20" s="69"/>
      <c r="D20" s="90"/>
      <c r="E20" s="11" t="s">
        <v>160</v>
      </c>
    </row>
    <row r="21" spans="1:8" ht="25.5" x14ac:dyDescent="0.2">
      <c r="A21" s="29">
        <v>31</v>
      </c>
      <c r="B21" s="30" t="s">
        <v>38</v>
      </c>
      <c r="C21" s="46" t="s">
        <v>10</v>
      </c>
      <c r="D21" s="13">
        <f>'Anl1.3_allgVorschrift'!S16</f>
        <v>0</v>
      </c>
      <c r="E21" s="98"/>
      <c r="F21" s="11" t="s">
        <v>176</v>
      </c>
      <c r="G21" s="72"/>
    </row>
    <row r="22" spans="1:8" ht="25.5" x14ac:dyDescent="0.2">
      <c r="A22" s="29">
        <v>32</v>
      </c>
      <c r="B22" s="30" t="s">
        <v>39</v>
      </c>
      <c r="C22" s="46" t="s">
        <v>10</v>
      </c>
      <c r="D22" s="13">
        <f>'Anl1.3_allgVorschrift'!S17</f>
        <v>0</v>
      </c>
      <c r="E22" s="98"/>
      <c r="F22" s="11" t="s">
        <v>176</v>
      </c>
      <c r="G22" s="72"/>
    </row>
    <row r="23" spans="1:8" ht="15" x14ac:dyDescent="0.2">
      <c r="A23" s="57">
        <v>33</v>
      </c>
      <c r="B23" s="58" t="s">
        <v>4</v>
      </c>
      <c r="C23" s="59" t="s">
        <v>10</v>
      </c>
      <c r="D23" s="91">
        <f>D21-D22</f>
        <v>0</v>
      </c>
      <c r="E23" s="98"/>
      <c r="G23" s="72"/>
    </row>
    <row r="24" spans="1:8" ht="30" x14ac:dyDescent="0.2">
      <c r="A24" s="67">
        <v>4</v>
      </c>
      <c r="B24" s="68" t="s">
        <v>166</v>
      </c>
      <c r="C24" s="69"/>
      <c r="D24" s="90"/>
      <c r="E24" s="11" t="s">
        <v>160</v>
      </c>
      <c r="G24" s="72"/>
    </row>
    <row r="25" spans="1:8" ht="25.5" x14ac:dyDescent="0.2">
      <c r="A25" s="29">
        <v>41</v>
      </c>
      <c r="B25" s="30" t="s">
        <v>51</v>
      </c>
      <c r="C25" s="46" t="s">
        <v>10</v>
      </c>
      <c r="D25" s="148">
        <f>'Anl1.4_Ausgleich_AT'!S30</f>
        <v>0</v>
      </c>
      <c r="F25" s="11" t="s">
        <v>177</v>
      </c>
      <c r="G25" s="72"/>
    </row>
    <row r="26" spans="1:8" ht="15" x14ac:dyDescent="0.2">
      <c r="A26" s="57">
        <v>42</v>
      </c>
      <c r="B26" s="58" t="s">
        <v>41</v>
      </c>
      <c r="C26" s="59" t="s">
        <v>10</v>
      </c>
      <c r="D26" s="91">
        <f>D25</f>
        <v>0</v>
      </c>
      <c r="G26" s="72"/>
    </row>
    <row r="27" spans="1:8" x14ac:dyDescent="0.2">
      <c r="A27" s="29"/>
      <c r="B27" s="30"/>
      <c r="C27" s="46"/>
      <c r="D27" s="13"/>
      <c r="G27" s="72"/>
    </row>
    <row r="28" spans="1:8" ht="59.25" x14ac:dyDescent="0.2">
      <c r="A28" s="137">
        <v>5</v>
      </c>
      <c r="B28" s="68" t="s">
        <v>167</v>
      </c>
      <c r="C28" s="59" t="s">
        <v>10</v>
      </c>
      <c r="D28" s="91"/>
      <c r="G28" s="163" t="s">
        <v>107</v>
      </c>
    </row>
    <row r="29" spans="1:8" ht="38.25" x14ac:dyDescent="0.2">
      <c r="A29" s="138">
        <v>51</v>
      </c>
      <c r="B29" s="30" t="s">
        <v>178</v>
      </c>
      <c r="C29" s="46" t="s">
        <v>10</v>
      </c>
      <c r="D29" s="160">
        <f>'Anl.1.5-Pauschalen 9-E-Ticket'!D21</f>
        <v>0</v>
      </c>
      <c r="F29" s="11" t="s">
        <v>179</v>
      </c>
      <c r="G29" s="161" t="s">
        <v>108</v>
      </c>
      <c r="H29" s="11" t="s">
        <v>126</v>
      </c>
    </row>
    <row r="30" spans="1:8" ht="25.5" x14ac:dyDescent="0.2">
      <c r="A30" s="138">
        <v>52</v>
      </c>
      <c r="B30" s="30" t="s">
        <v>163</v>
      </c>
      <c r="C30" s="46" t="s">
        <v>10</v>
      </c>
      <c r="D30" s="160">
        <f>'Anl.1.5-Pauschalen 9-E-Ticket'!D29</f>
        <v>0</v>
      </c>
      <c r="F30" s="11" t="s">
        <v>180</v>
      </c>
      <c r="G30" s="72"/>
    </row>
    <row r="31" spans="1:8" ht="63.75" x14ac:dyDescent="0.2">
      <c r="A31" s="138">
        <v>53</v>
      </c>
      <c r="B31" s="35" t="s">
        <v>125</v>
      </c>
      <c r="C31" s="46" t="s">
        <v>10</v>
      </c>
      <c r="D31" s="160">
        <f>'Anl.1.5-Pauschalen 9-E-Ticket'!D23</f>
        <v>0</v>
      </c>
      <c r="E31" s="11" t="s">
        <v>124</v>
      </c>
      <c r="F31" s="11" t="s">
        <v>181</v>
      </c>
      <c r="G31" s="161" t="s">
        <v>116</v>
      </c>
      <c r="H31" s="11" t="s">
        <v>120</v>
      </c>
    </row>
    <row r="32" spans="1:8" ht="23.25" customHeight="1" x14ac:dyDescent="0.2">
      <c r="A32" s="137">
        <v>54</v>
      </c>
      <c r="B32" s="58" t="s">
        <v>105</v>
      </c>
      <c r="C32" s="59" t="s">
        <v>10</v>
      </c>
      <c r="D32" s="91">
        <f>D29+D30-D31</f>
        <v>0</v>
      </c>
      <c r="G32" s="72"/>
    </row>
    <row r="33" spans="1:7" ht="15.75" thickBot="1" x14ac:dyDescent="0.25">
      <c r="A33" s="60"/>
      <c r="B33" s="61"/>
      <c r="C33" s="62"/>
      <c r="D33" s="88"/>
    </row>
    <row r="34" spans="1:7" ht="16.5" customHeight="1" thickBot="1" x14ac:dyDescent="0.25">
      <c r="A34" s="47">
        <v>6</v>
      </c>
      <c r="B34" s="48" t="s">
        <v>5</v>
      </c>
      <c r="C34" s="49" t="s">
        <v>10</v>
      </c>
      <c r="D34" s="92">
        <f>SUM(D32,D26,D23,D18,D9)</f>
        <v>0</v>
      </c>
      <c r="G34" s="73"/>
    </row>
    <row r="35" spans="1:7" ht="16.5" thickBot="1" x14ac:dyDescent="0.25">
      <c r="A35" s="50"/>
      <c r="B35" s="51"/>
      <c r="C35" s="52"/>
      <c r="D35" s="93"/>
    </row>
    <row r="36" spans="1:7" ht="15.75" x14ac:dyDescent="0.2">
      <c r="A36" s="34" t="s">
        <v>13</v>
      </c>
      <c r="B36" s="131" t="s">
        <v>78</v>
      </c>
      <c r="C36" s="53"/>
      <c r="D36" s="94"/>
    </row>
    <row r="37" spans="1:7" ht="64.5" thickBot="1" x14ac:dyDescent="0.25">
      <c r="A37" s="134" t="s">
        <v>76</v>
      </c>
      <c r="B37" s="132" t="s">
        <v>156</v>
      </c>
      <c r="C37" s="140"/>
      <c r="D37" s="141"/>
      <c r="E37" s="164" t="s">
        <v>111</v>
      </c>
      <c r="G37" s="161" t="s">
        <v>110</v>
      </c>
    </row>
    <row r="38" spans="1:7" x14ac:dyDescent="0.2">
      <c r="A38" s="79">
        <v>61</v>
      </c>
      <c r="B38" s="80" t="s">
        <v>52</v>
      </c>
      <c r="C38" s="42" t="s">
        <v>10</v>
      </c>
      <c r="D38" s="139"/>
    </row>
    <row r="39" spans="1:7" ht="25.5" x14ac:dyDescent="0.2">
      <c r="A39" s="33">
        <v>62</v>
      </c>
      <c r="B39" s="63" t="s">
        <v>182</v>
      </c>
      <c r="C39" s="42" t="s">
        <v>10</v>
      </c>
      <c r="D39" s="86">
        <f>SUM(D43,D46)</f>
        <v>0</v>
      </c>
      <c r="G39" s="167" t="s">
        <v>115</v>
      </c>
    </row>
    <row r="40" spans="1:7" ht="38.25" x14ac:dyDescent="0.2">
      <c r="A40" s="33"/>
      <c r="B40" s="83" t="s">
        <v>50</v>
      </c>
      <c r="C40" s="42"/>
      <c r="D40" s="86"/>
    </row>
    <row r="41" spans="1:7" ht="25.5" x14ac:dyDescent="0.2">
      <c r="A41" s="32">
        <v>621</v>
      </c>
      <c r="B41" s="39" t="s">
        <v>144</v>
      </c>
      <c r="C41" s="40" t="s">
        <v>10</v>
      </c>
      <c r="D41" s="70">
        <f>SUM('Anl1.6.1_geringAusgleich'!D28:O28)</f>
        <v>0</v>
      </c>
      <c r="F41" s="11" t="s">
        <v>183</v>
      </c>
      <c r="G41" s="165">
        <v>2022</v>
      </c>
    </row>
    <row r="42" spans="1:7" ht="25.5" x14ac:dyDescent="0.2">
      <c r="A42" s="32">
        <v>622</v>
      </c>
      <c r="B42" s="39" t="s">
        <v>145</v>
      </c>
      <c r="C42" s="40" t="s">
        <v>10</v>
      </c>
      <c r="D42" s="70">
        <f>SUM('Anl1.6.1_geringAusgleich'!P28:AA28)</f>
        <v>0</v>
      </c>
      <c r="F42" s="11" t="s">
        <v>183</v>
      </c>
      <c r="G42" s="165">
        <v>2022</v>
      </c>
    </row>
    <row r="43" spans="1:7" ht="25.5" customHeight="1" x14ac:dyDescent="0.2">
      <c r="A43" s="33">
        <v>623</v>
      </c>
      <c r="B43" s="84" t="s">
        <v>155</v>
      </c>
      <c r="C43" s="45" t="s">
        <v>10</v>
      </c>
      <c r="D43" s="86">
        <f>D41-D42</f>
        <v>0</v>
      </c>
      <c r="E43" s="166" t="s">
        <v>112</v>
      </c>
      <c r="G43" s="73"/>
    </row>
    <row r="44" spans="1:7" ht="25.5" customHeight="1" x14ac:dyDescent="0.2">
      <c r="A44" s="32">
        <v>624</v>
      </c>
      <c r="B44" s="39" t="s">
        <v>146</v>
      </c>
      <c r="C44" s="40" t="s">
        <v>10</v>
      </c>
      <c r="D44" s="70">
        <f>SUM('Anl1.6.2_geringAusgleich'!D27:O27)</f>
        <v>0</v>
      </c>
      <c r="F44" s="11" t="s">
        <v>184</v>
      </c>
    </row>
    <row r="45" spans="1:7" ht="25.5" customHeight="1" x14ac:dyDescent="0.2">
      <c r="A45" s="32">
        <v>625</v>
      </c>
      <c r="B45" s="39" t="s">
        <v>147</v>
      </c>
      <c r="C45" s="40" t="s">
        <v>10</v>
      </c>
      <c r="D45" s="70">
        <f>SUM('Anl1.6.2_geringAusgleich'!P27:AA27)</f>
        <v>0</v>
      </c>
      <c r="F45" s="11" t="s">
        <v>184</v>
      </c>
    </row>
    <row r="46" spans="1:7" ht="25.5" x14ac:dyDescent="0.2">
      <c r="A46" s="33">
        <v>626</v>
      </c>
      <c r="B46" s="84" t="s">
        <v>157</v>
      </c>
      <c r="C46" s="45" t="s">
        <v>10</v>
      </c>
      <c r="D46" s="86">
        <f>D44-D45</f>
        <v>0</v>
      </c>
      <c r="E46" s="166" t="s">
        <v>113</v>
      </c>
    </row>
    <row r="47" spans="1:7" x14ac:dyDescent="0.2">
      <c r="A47" s="79">
        <v>63</v>
      </c>
      <c r="B47" s="80" t="s">
        <v>6</v>
      </c>
      <c r="C47" s="42" t="s">
        <v>10</v>
      </c>
      <c r="D47" s="70"/>
      <c r="F47" s="11" t="s">
        <v>185</v>
      </c>
    </row>
    <row r="48" spans="1:7" x14ac:dyDescent="0.2">
      <c r="A48" s="79">
        <v>64</v>
      </c>
      <c r="B48" s="80" t="s">
        <v>7</v>
      </c>
      <c r="C48" s="42" t="s">
        <v>10</v>
      </c>
      <c r="D48" s="70"/>
      <c r="F48" s="11" t="s">
        <v>185</v>
      </c>
    </row>
    <row r="49" spans="1:8" x14ac:dyDescent="0.2">
      <c r="A49" s="79">
        <v>65</v>
      </c>
      <c r="B49" s="80" t="s">
        <v>53</v>
      </c>
      <c r="C49" s="42" t="s">
        <v>10</v>
      </c>
      <c r="D49" s="70"/>
      <c r="F49" s="11" t="s">
        <v>185</v>
      </c>
    </row>
    <row r="50" spans="1:8" ht="25.5" customHeight="1" x14ac:dyDescent="0.2">
      <c r="A50" s="79">
        <v>66</v>
      </c>
      <c r="B50" s="80" t="s">
        <v>193</v>
      </c>
      <c r="C50" s="42" t="s">
        <v>10</v>
      </c>
      <c r="D50" s="70"/>
      <c r="F50" s="11" t="s">
        <v>185</v>
      </c>
      <c r="G50" s="85"/>
    </row>
    <row r="51" spans="1:8" ht="25.5" x14ac:dyDescent="0.2">
      <c r="A51" s="79">
        <v>67</v>
      </c>
      <c r="B51" s="80" t="s">
        <v>54</v>
      </c>
      <c r="C51" s="42" t="s">
        <v>10</v>
      </c>
      <c r="D51" s="70"/>
      <c r="F51" s="11" t="s">
        <v>185</v>
      </c>
      <c r="G51" s="72"/>
    </row>
    <row r="52" spans="1:8" x14ac:dyDescent="0.2">
      <c r="A52" s="79">
        <v>68</v>
      </c>
      <c r="B52" s="81" t="s">
        <v>98</v>
      </c>
      <c r="C52" s="82" t="s">
        <v>10</v>
      </c>
      <c r="D52" s="70"/>
      <c r="F52" s="11" t="s">
        <v>185</v>
      </c>
    </row>
    <row r="53" spans="1:8" ht="25.5" customHeight="1" x14ac:dyDescent="0.2">
      <c r="A53" s="237">
        <v>69</v>
      </c>
      <c r="B53" s="238" t="s">
        <v>80</v>
      </c>
      <c r="C53" s="59" t="s">
        <v>10</v>
      </c>
      <c r="D53" s="239">
        <f>SUM(D47:D52,D39)</f>
        <v>0</v>
      </c>
      <c r="E53" s="135"/>
    </row>
    <row r="54" spans="1:8" ht="30.75" thickBot="1" x14ac:dyDescent="0.25">
      <c r="A54" s="134" t="s">
        <v>75</v>
      </c>
      <c r="B54" s="136" t="s">
        <v>164</v>
      </c>
      <c r="C54" s="69"/>
      <c r="D54" s="127"/>
      <c r="E54" s="129"/>
    </row>
    <row r="55" spans="1:8" ht="39" thickBot="1" x14ac:dyDescent="0.25">
      <c r="A55" s="240">
        <v>71</v>
      </c>
      <c r="B55" s="241" t="s">
        <v>118</v>
      </c>
      <c r="C55" s="82" t="s">
        <v>10</v>
      </c>
      <c r="D55" s="130">
        <v>5000000</v>
      </c>
      <c r="E55" s="74"/>
      <c r="F55" s="11" t="s">
        <v>185</v>
      </c>
      <c r="G55" s="161" t="s">
        <v>104</v>
      </c>
      <c r="H55" s="11" t="s">
        <v>120</v>
      </c>
    </row>
    <row r="56" spans="1:8" ht="26.25" thickBot="1" x14ac:dyDescent="0.25">
      <c r="A56" s="242" t="s">
        <v>77</v>
      </c>
      <c r="B56" s="243" t="s">
        <v>119</v>
      </c>
      <c r="C56" s="42" t="s">
        <v>10</v>
      </c>
      <c r="D56" s="86"/>
      <c r="E56" s="74"/>
    </row>
    <row r="57" spans="1:8" ht="77.25" thickBot="1" x14ac:dyDescent="0.25">
      <c r="A57" s="240">
        <v>72</v>
      </c>
      <c r="B57" s="241" t="s">
        <v>186</v>
      </c>
      <c r="C57" s="42" t="s">
        <v>10</v>
      </c>
      <c r="D57" s="70">
        <v>-500000</v>
      </c>
      <c r="E57" s="158" t="s">
        <v>82</v>
      </c>
      <c r="F57" s="11" t="s">
        <v>185</v>
      </c>
      <c r="G57" s="161" t="s">
        <v>121</v>
      </c>
      <c r="H57" s="11" t="s">
        <v>120</v>
      </c>
    </row>
    <row r="58" spans="1:8" x14ac:dyDescent="0.2">
      <c r="A58" s="244" t="s">
        <v>148</v>
      </c>
      <c r="B58" s="245" t="s">
        <v>151</v>
      </c>
      <c r="C58" s="82"/>
      <c r="D58" s="208"/>
      <c r="E58" s="74"/>
    </row>
    <row r="59" spans="1:8" ht="21" customHeight="1" thickBot="1" x14ac:dyDescent="0.25">
      <c r="A59" s="242"/>
      <c r="B59" s="246" t="s">
        <v>149</v>
      </c>
      <c r="C59" s="209"/>
      <c r="D59" s="210"/>
      <c r="E59" s="74"/>
    </row>
    <row r="60" spans="1:8" ht="26.25" thickBot="1" x14ac:dyDescent="0.25">
      <c r="A60" s="240">
        <v>73</v>
      </c>
      <c r="B60" s="241" t="s">
        <v>187</v>
      </c>
      <c r="C60" s="42"/>
      <c r="D60" s="70"/>
      <c r="E60" s="159" t="s">
        <v>102</v>
      </c>
      <c r="F60" s="11" t="s">
        <v>185</v>
      </c>
      <c r="G60" s="161" t="s">
        <v>122</v>
      </c>
      <c r="H60" s="11" t="s">
        <v>120</v>
      </c>
    </row>
    <row r="61" spans="1:8" x14ac:dyDescent="0.2">
      <c r="A61" s="244" t="s">
        <v>150</v>
      </c>
      <c r="B61" s="245" t="s">
        <v>152</v>
      </c>
      <c r="C61" s="82"/>
      <c r="D61" s="208"/>
      <c r="E61" s="74"/>
    </row>
    <row r="62" spans="1:8" ht="21" customHeight="1" thickBot="1" x14ac:dyDescent="0.25">
      <c r="A62" s="242"/>
      <c r="B62" s="246" t="s">
        <v>149</v>
      </c>
      <c r="C62" s="209"/>
      <c r="D62" s="210"/>
      <c r="E62" s="74"/>
    </row>
    <row r="63" spans="1:8" ht="39" thickBot="1" x14ac:dyDescent="0.25">
      <c r="A63" s="240">
        <v>74</v>
      </c>
      <c r="B63" s="241" t="s">
        <v>188</v>
      </c>
      <c r="C63" s="42" t="s">
        <v>10</v>
      </c>
      <c r="D63" s="70">
        <v>-50000</v>
      </c>
      <c r="F63" s="11" t="s">
        <v>185</v>
      </c>
      <c r="G63" s="161" t="s">
        <v>123</v>
      </c>
      <c r="H63" s="11" t="s">
        <v>120</v>
      </c>
    </row>
    <row r="64" spans="1:8" x14ac:dyDescent="0.2">
      <c r="A64" s="244" t="s">
        <v>153</v>
      </c>
      <c r="B64" s="245" t="s">
        <v>154</v>
      </c>
      <c r="C64" s="82"/>
      <c r="D64" s="208"/>
      <c r="E64" s="74"/>
    </row>
    <row r="65" spans="1:7" ht="21" customHeight="1" thickBot="1" x14ac:dyDescent="0.25">
      <c r="A65" s="242"/>
      <c r="B65" s="246" t="s">
        <v>149</v>
      </c>
      <c r="C65" s="209"/>
      <c r="D65" s="210"/>
      <c r="E65" s="74"/>
    </row>
    <row r="66" spans="1:7" ht="13.5" thickBot="1" x14ac:dyDescent="0.25">
      <c r="A66" s="240">
        <v>75</v>
      </c>
      <c r="B66" s="241" t="s">
        <v>79</v>
      </c>
      <c r="C66" s="42" t="s">
        <v>10</v>
      </c>
      <c r="D66" s="70">
        <v>1000000</v>
      </c>
      <c r="F66" s="11" t="s">
        <v>185</v>
      </c>
    </row>
    <row r="67" spans="1:7" ht="13.5" thickBot="1" x14ac:dyDescent="0.25">
      <c r="A67" s="240">
        <v>76</v>
      </c>
      <c r="B67" s="241" t="s">
        <v>81</v>
      </c>
      <c r="C67" s="82"/>
      <c r="D67" s="133">
        <v>0</v>
      </c>
      <c r="F67" s="11" t="s">
        <v>185</v>
      </c>
    </row>
    <row r="68" spans="1:7" ht="30.75" thickBot="1" x14ac:dyDescent="0.25">
      <c r="A68" s="134">
        <v>77</v>
      </c>
      <c r="B68" s="136" t="s">
        <v>189</v>
      </c>
      <c r="C68" s="247" t="s">
        <v>10</v>
      </c>
      <c r="D68" s="128">
        <f>SUM(D66:D67,D63,D60,D57,D55)</f>
        <v>5450000</v>
      </c>
      <c r="E68" s="74"/>
    </row>
    <row r="69" spans="1:7" ht="16.5" thickBot="1" x14ac:dyDescent="0.25">
      <c r="A69" s="47">
        <v>8</v>
      </c>
      <c r="B69" s="48" t="s">
        <v>8</v>
      </c>
      <c r="C69" s="49" t="s">
        <v>10</v>
      </c>
      <c r="D69" s="92">
        <f>SUM(D53,D68)</f>
        <v>5450000</v>
      </c>
      <c r="G69" s="85"/>
    </row>
    <row r="70" spans="1:7" ht="16.5" thickBot="1" x14ac:dyDescent="0.25">
      <c r="A70" s="50"/>
      <c r="B70" s="51"/>
      <c r="C70" s="52"/>
      <c r="D70" s="93"/>
    </row>
    <row r="71" spans="1:7" ht="36.75" thickBot="1" x14ac:dyDescent="0.25">
      <c r="A71" s="26" t="s">
        <v>14</v>
      </c>
      <c r="B71" s="27" t="s">
        <v>12</v>
      </c>
      <c r="C71" s="28" t="s">
        <v>10</v>
      </c>
      <c r="D71" s="95">
        <f>D34-D69</f>
        <v>-5450000</v>
      </c>
    </row>
    <row r="72" spans="1:7" ht="15" customHeight="1" x14ac:dyDescent="0.2">
      <c r="E72" s="74"/>
    </row>
    <row r="73" spans="1:7" x14ac:dyDescent="0.2">
      <c r="E73" s="74"/>
    </row>
  </sheetData>
  <sheetProtection formatCells="0" formatColumns="0" formatRows="0"/>
  <mergeCells count="1">
    <mergeCell ref="A1:D1"/>
  </mergeCells>
  <printOptions horizontalCentered="1"/>
  <pageMargins left="0.70866141732283461" right="0.70866141732283461" top="0.98425196850393704" bottom="0.78740157480314965" header="0.31496062992125984" footer="0.31496062992125984"/>
  <pageSetup paperSize="9" scale="67" orientation="portrait" r:id="rId1"/>
  <headerFooter>
    <oddHeader>&amp;C&amp;"Arial,Fett"&amp;12Antrag auf Gewährung von Leistungen gemäß RL Corona-Billigkeitsleistungen ÖPNV
des SMWA vom 15.09.2020</oddHeader>
    <oddFooter>&amp;CSeite &amp;P von &amp;N&amp;R&amp;K01+049Formularstand: 24.09.2020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A1:AQ28"/>
  <sheetViews>
    <sheetView view="pageBreakPreview" zoomScale="60" zoomScaleNormal="85" workbookViewId="0">
      <pane xSplit="3" ySplit="6" topLeftCell="D7" activePane="bottomRight" state="frozen"/>
      <selection activeCell="E11" sqref="E11"/>
      <selection pane="topRight" activeCell="E11" sqref="E11"/>
      <selection pane="bottomLeft" activeCell="E11" sqref="E11"/>
      <selection pane="bottomRight" activeCell="D7" sqref="D7"/>
    </sheetView>
  </sheetViews>
  <sheetFormatPr baseColWidth="10" defaultColWidth="11.42578125" defaultRowHeight="12.75" x14ac:dyDescent="0.2"/>
  <cols>
    <col min="1" max="1" width="37.28515625" style="11" customWidth="1"/>
    <col min="2" max="2" width="38.28515625" style="11" customWidth="1"/>
    <col min="3" max="3" width="31.7109375" style="11" customWidth="1"/>
    <col min="4" max="39" width="18.5703125" style="11" customWidth="1"/>
    <col min="40" max="43" width="20.7109375" style="11" customWidth="1"/>
    <col min="44" max="16384" width="11.42578125" style="11"/>
  </cols>
  <sheetData>
    <row r="1" spans="1:43" ht="60" customHeight="1" thickBot="1" x14ac:dyDescent="0.25">
      <c r="B1" s="726" t="s">
        <v>132</v>
      </c>
      <c r="C1" s="727"/>
      <c r="D1" s="727"/>
      <c r="E1" s="727"/>
      <c r="F1" s="760"/>
      <c r="P1" s="726" t="s">
        <v>132</v>
      </c>
      <c r="Q1" s="727"/>
      <c r="R1" s="727"/>
      <c r="S1" s="727"/>
      <c r="T1" s="727"/>
      <c r="U1" s="760"/>
      <c r="AB1" s="726" t="s">
        <v>132</v>
      </c>
      <c r="AC1" s="727"/>
      <c r="AD1" s="727"/>
      <c r="AE1" s="727"/>
      <c r="AF1" s="727"/>
      <c r="AG1" s="760"/>
    </row>
    <row r="2" spans="1:43" s="14" customFormat="1" ht="20.25" customHeight="1" thickBot="1" x14ac:dyDescent="0.25">
      <c r="B2" s="78" t="s">
        <v>40</v>
      </c>
      <c r="C2" s="730"/>
      <c r="D2" s="730"/>
      <c r="E2" s="730"/>
      <c r="F2" s="731"/>
      <c r="G2" s="11"/>
      <c r="H2" s="11"/>
      <c r="I2" s="11"/>
      <c r="J2" s="11"/>
      <c r="K2" s="11"/>
      <c r="L2" s="11"/>
      <c r="M2" s="11"/>
      <c r="N2" s="11"/>
      <c r="O2" s="11"/>
      <c r="P2" s="78" t="s">
        <v>40</v>
      </c>
      <c r="Q2" s="761">
        <f>$C2</f>
        <v>0</v>
      </c>
      <c r="R2" s="761"/>
      <c r="S2" s="761"/>
      <c r="T2" s="761"/>
      <c r="U2" s="762"/>
      <c r="AB2" s="78" t="s">
        <v>40</v>
      </c>
      <c r="AC2" s="761">
        <f>$C2</f>
        <v>0</v>
      </c>
      <c r="AD2" s="761"/>
      <c r="AE2" s="761"/>
      <c r="AF2" s="761"/>
      <c r="AG2" s="762"/>
    </row>
    <row r="3" spans="1:43" x14ac:dyDescent="0.2">
      <c r="A3"/>
      <c r="B3"/>
      <c r="C3"/>
      <c r="D3"/>
      <c r="E3"/>
      <c r="F3"/>
    </row>
    <row r="4" spans="1:43" ht="13.5" thickBot="1" x14ac:dyDescent="0.25">
      <c r="A4" s="72"/>
      <c r="B4"/>
      <c r="C4"/>
      <c r="D4"/>
      <c r="E4"/>
      <c r="F4"/>
    </row>
    <row r="5" spans="1:43" ht="42" customHeight="1" x14ac:dyDescent="0.2">
      <c r="A5" s="775" t="s">
        <v>43</v>
      </c>
      <c r="B5" s="764" t="s">
        <v>44</v>
      </c>
      <c r="C5" s="765" t="s">
        <v>42</v>
      </c>
      <c r="D5" s="769" t="s">
        <v>45</v>
      </c>
      <c r="E5" s="770"/>
      <c r="F5" s="770"/>
      <c r="G5" s="770"/>
      <c r="H5" s="770"/>
      <c r="I5" s="770"/>
      <c r="J5" s="770"/>
      <c r="K5" s="770"/>
      <c r="L5" s="770"/>
      <c r="M5" s="770"/>
      <c r="N5" s="770"/>
      <c r="O5" s="771"/>
      <c r="P5" s="766" t="s">
        <v>135</v>
      </c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8"/>
      <c r="AB5" s="763" t="s">
        <v>136</v>
      </c>
      <c r="AC5" s="764"/>
      <c r="AD5" s="764"/>
      <c r="AE5" s="764"/>
      <c r="AF5" s="764"/>
      <c r="AG5" s="764"/>
      <c r="AH5" s="764"/>
      <c r="AI5" s="764"/>
      <c r="AJ5" s="764"/>
      <c r="AK5" s="764"/>
      <c r="AL5" s="764"/>
      <c r="AM5" s="765"/>
      <c r="AN5" s="772" t="s">
        <v>134</v>
      </c>
      <c r="AO5" s="773"/>
      <c r="AP5" s="773"/>
      <c r="AQ5" s="774"/>
    </row>
    <row r="6" spans="1:43" ht="42" customHeight="1" thickBot="1" x14ac:dyDescent="0.25">
      <c r="A6" s="736"/>
      <c r="B6" s="776"/>
      <c r="C6" s="777"/>
      <c r="D6" s="463" t="s">
        <v>72</v>
      </c>
      <c r="E6" s="372" t="s">
        <v>73</v>
      </c>
      <c r="F6" s="372" t="s">
        <v>18</v>
      </c>
      <c r="G6" s="372" t="s">
        <v>19</v>
      </c>
      <c r="H6" s="372" t="s">
        <v>20</v>
      </c>
      <c r="I6" s="372" t="s">
        <v>21</v>
      </c>
      <c r="J6" s="372" t="s">
        <v>22</v>
      </c>
      <c r="K6" s="372" t="s">
        <v>23</v>
      </c>
      <c r="L6" s="372" t="s">
        <v>24</v>
      </c>
      <c r="M6" s="372" t="s">
        <v>25</v>
      </c>
      <c r="N6" s="372" t="s">
        <v>26</v>
      </c>
      <c r="O6" s="464" t="s">
        <v>27</v>
      </c>
      <c r="P6" s="461" t="s">
        <v>72</v>
      </c>
      <c r="Q6" s="373" t="s">
        <v>73</v>
      </c>
      <c r="R6" s="373" t="s">
        <v>18</v>
      </c>
      <c r="S6" s="373" t="s">
        <v>19</v>
      </c>
      <c r="T6" s="373" t="s">
        <v>20</v>
      </c>
      <c r="U6" s="373" t="s">
        <v>21</v>
      </c>
      <c r="V6" s="373" t="s">
        <v>22</v>
      </c>
      <c r="W6" s="373" t="s">
        <v>23</v>
      </c>
      <c r="X6" s="373" t="s">
        <v>24</v>
      </c>
      <c r="Y6" s="373" t="s">
        <v>25</v>
      </c>
      <c r="Z6" s="373" t="s">
        <v>26</v>
      </c>
      <c r="AA6" s="374" t="s">
        <v>27</v>
      </c>
      <c r="AB6" s="375" t="s">
        <v>72</v>
      </c>
      <c r="AC6" s="376" t="s">
        <v>73</v>
      </c>
      <c r="AD6" s="376" t="s">
        <v>18</v>
      </c>
      <c r="AE6" s="376" t="s">
        <v>19</v>
      </c>
      <c r="AF6" s="376" t="s">
        <v>20</v>
      </c>
      <c r="AG6" s="376" t="s">
        <v>21</v>
      </c>
      <c r="AH6" s="376" t="s">
        <v>22</v>
      </c>
      <c r="AI6" s="376" t="s">
        <v>23</v>
      </c>
      <c r="AJ6" s="376" t="s">
        <v>24</v>
      </c>
      <c r="AK6" s="376" t="s">
        <v>25</v>
      </c>
      <c r="AL6" s="376" t="s">
        <v>26</v>
      </c>
      <c r="AM6" s="396" t="s">
        <v>27</v>
      </c>
      <c r="AN6" s="397" t="s">
        <v>128</v>
      </c>
      <c r="AO6" s="377" t="s">
        <v>129</v>
      </c>
      <c r="AP6" s="377" t="s">
        <v>130</v>
      </c>
      <c r="AQ6" s="398" t="s">
        <v>131</v>
      </c>
    </row>
    <row r="7" spans="1:43" s="97" customFormat="1" ht="21.75" customHeight="1" x14ac:dyDescent="0.2">
      <c r="A7" s="177"/>
      <c r="B7" s="175"/>
      <c r="C7" s="460"/>
      <c r="D7" s="465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466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588">
        <f>D7-P7</f>
        <v>0</v>
      </c>
      <c r="AC7" s="589">
        <f t="shared" ref="AC7:AL7" si="0">E7-Q7</f>
        <v>0</v>
      </c>
      <c r="AD7" s="589">
        <f t="shared" si="0"/>
        <v>0</v>
      </c>
      <c r="AE7" s="589">
        <f t="shared" si="0"/>
        <v>0</v>
      </c>
      <c r="AF7" s="589">
        <f t="shared" si="0"/>
        <v>0</v>
      </c>
      <c r="AG7" s="589">
        <f t="shared" si="0"/>
        <v>0</v>
      </c>
      <c r="AH7" s="589">
        <f t="shared" si="0"/>
        <v>0</v>
      </c>
      <c r="AI7" s="589">
        <f t="shared" si="0"/>
        <v>0</v>
      </c>
      <c r="AJ7" s="589">
        <f t="shared" si="0"/>
        <v>0</v>
      </c>
      <c r="AK7" s="589">
        <f t="shared" si="0"/>
        <v>0</v>
      </c>
      <c r="AL7" s="589">
        <f t="shared" si="0"/>
        <v>0</v>
      </c>
      <c r="AM7" s="590">
        <f>O7-AA7</f>
        <v>0</v>
      </c>
      <c r="AN7" s="399">
        <f>SUM(AB7:AF7)</f>
        <v>0</v>
      </c>
      <c r="AO7" s="340">
        <f>SUM(AG7:AI7)</f>
        <v>0</v>
      </c>
      <c r="AP7" s="340">
        <f>SUM(AJ7:AM7)</f>
        <v>0</v>
      </c>
      <c r="AQ7" s="341">
        <f>SUM(AB7:AM7)</f>
        <v>0</v>
      </c>
    </row>
    <row r="8" spans="1:43" s="97" customFormat="1" ht="21.75" customHeight="1" x14ac:dyDescent="0.2">
      <c r="A8" s="177"/>
      <c r="B8" s="175"/>
      <c r="C8" s="460"/>
      <c r="D8" s="465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466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591">
        <f t="shared" ref="AB8:AB27" si="1">D8-P8</f>
        <v>0</v>
      </c>
      <c r="AC8" s="592">
        <f t="shared" ref="AC8:AC27" si="2">E8-Q8</f>
        <v>0</v>
      </c>
      <c r="AD8" s="592">
        <f t="shared" ref="AD8:AD27" si="3">F8-R8</f>
        <v>0</v>
      </c>
      <c r="AE8" s="592">
        <f t="shared" ref="AE8:AE27" si="4">G8-S8</f>
        <v>0</v>
      </c>
      <c r="AF8" s="592">
        <f t="shared" ref="AF8:AF27" si="5">H8-T8</f>
        <v>0</v>
      </c>
      <c r="AG8" s="592">
        <f t="shared" ref="AG8:AG27" si="6">I8-U8</f>
        <v>0</v>
      </c>
      <c r="AH8" s="592">
        <f t="shared" ref="AH8:AH27" si="7">J8-V8</f>
        <v>0</v>
      </c>
      <c r="AI8" s="592">
        <f t="shared" ref="AI8:AI27" si="8">K8-W8</f>
        <v>0</v>
      </c>
      <c r="AJ8" s="592">
        <f t="shared" ref="AJ8:AJ27" si="9">L8-X8</f>
        <v>0</v>
      </c>
      <c r="AK8" s="592">
        <f t="shared" ref="AK8:AK27" si="10">M8-Y8</f>
        <v>0</v>
      </c>
      <c r="AL8" s="592">
        <f t="shared" ref="AL8:AL27" si="11">N8-Z8</f>
        <v>0</v>
      </c>
      <c r="AM8" s="593">
        <f t="shared" ref="AM8:AM27" si="12">O8-AA8</f>
        <v>0</v>
      </c>
      <c r="AN8" s="400">
        <f t="shared" ref="AN8:AN27" si="13">SUM(AB8:AF8)</f>
        <v>0</v>
      </c>
      <c r="AO8" s="307">
        <f t="shared" ref="AO8:AO27" si="14">SUM(AG8:AI8)</f>
        <v>0</v>
      </c>
      <c r="AP8" s="307">
        <f t="shared" ref="AP8:AP27" si="15">SUM(AJ8:AM8)</f>
        <v>0</v>
      </c>
      <c r="AQ8" s="308">
        <f t="shared" ref="AQ8:AQ27" si="16">SUM(AB8:AM8)</f>
        <v>0</v>
      </c>
    </row>
    <row r="9" spans="1:43" s="97" customFormat="1" ht="21.75" customHeight="1" x14ac:dyDescent="0.2">
      <c r="A9" s="177"/>
      <c r="B9" s="175"/>
      <c r="C9" s="460"/>
      <c r="D9" s="465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466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591">
        <f t="shared" si="1"/>
        <v>0</v>
      </c>
      <c r="AC9" s="592">
        <f t="shared" si="2"/>
        <v>0</v>
      </c>
      <c r="AD9" s="592">
        <f t="shared" si="3"/>
        <v>0</v>
      </c>
      <c r="AE9" s="592">
        <f t="shared" si="4"/>
        <v>0</v>
      </c>
      <c r="AF9" s="592">
        <f t="shared" si="5"/>
        <v>0</v>
      </c>
      <c r="AG9" s="592">
        <f t="shared" si="6"/>
        <v>0</v>
      </c>
      <c r="AH9" s="592">
        <f t="shared" si="7"/>
        <v>0</v>
      </c>
      <c r="AI9" s="592">
        <f t="shared" si="8"/>
        <v>0</v>
      </c>
      <c r="AJ9" s="592">
        <f t="shared" si="9"/>
        <v>0</v>
      </c>
      <c r="AK9" s="592">
        <f t="shared" si="10"/>
        <v>0</v>
      </c>
      <c r="AL9" s="592">
        <f t="shared" si="11"/>
        <v>0</v>
      </c>
      <c r="AM9" s="593">
        <f t="shared" si="12"/>
        <v>0</v>
      </c>
      <c r="AN9" s="400">
        <f t="shared" si="13"/>
        <v>0</v>
      </c>
      <c r="AO9" s="307">
        <f t="shared" si="14"/>
        <v>0</v>
      </c>
      <c r="AP9" s="307">
        <f t="shared" si="15"/>
        <v>0</v>
      </c>
      <c r="AQ9" s="308">
        <f t="shared" si="16"/>
        <v>0</v>
      </c>
    </row>
    <row r="10" spans="1:43" s="97" customFormat="1" ht="21.75" customHeight="1" x14ac:dyDescent="0.2">
      <c r="A10" s="177"/>
      <c r="B10" s="175"/>
      <c r="C10" s="460"/>
      <c r="D10" s="465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466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591">
        <f t="shared" si="1"/>
        <v>0</v>
      </c>
      <c r="AC10" s="592">
        <f t="shared" si="2"/>
        <v>0</v>
      </c>
      <c r="AD10" s="592">
        <f t="shared" si="3"/>
        <v>0</v>
      </c>
      <c r="AE10" s="592">
        <f t="shared" si="4"/>
        <v>0</v>
      </c>
      <c r="AF10" s="592">
        <f t="shared" si="5"/>
        <v>0</v>
      </c>
      <c r="AG10" s="592">
        <f t="shared" si="6"/>
        <v>0</v>
      </c>
      <c r="AH10" s="592">
        <f t="shared" si="7"/>
        <v>0</v>
      </c>
      <c r="AI10" s="592">
        <f t="shared" si="8"/>
        <v>0</v>
      </c>
      <c r="AJ10" s="592">
        <f t="shared" si="9"/>
        <v>0</v>
      </c>
      <c r="AK10" s="592">
        <f t="shared" si="10"/>
        <v>0</v>
      </c>
      <c r="AL10" s="592">
        <f t="shared" si="11"/>
        <v>0</v>
      </c>
      <c r="AM10" s="593">
        <f t="shared" si="12"/>
        <v>0</v>
      </c>
      <c r="AN10" s="400">
        <f t="shared" si="13"/>
        <v>0</v>
      </c>
      <c r="AO10" s="307">
        <f t="shared" si="14"/>
        <v>0</v>
      </c>
      <c r="AP10" s="307">
        <f t="shared" si="15"/>
        <v>0</v>
      </c>
      <c r="AQ10" s="308">
        <f t="shared" si="16"/>
        <v>0</v>
      </c>
    </row>
    <row r="11" spans="1:43" s="97" customFormat="1" ht="21.75" customHeight="1" x14ac:dyDescent="0.2">
      <c r="A11" s="177"/>
      <c r="B11" s="175"/>
      <c r="C11" s="460"/>
      <c r="D11" s="465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466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591">
        <f t="shared" si="1"/>
        <v>0</v>
      </c>
      <c r="AC11" s="592">
        <f t="shared" si="2"/>
        <v>0</v>
      </c>
      <c r="AD11" s="592">
        <f t="shared" si="3"/>
        <v>0</v>
      </c>
      <c r="AE11" s="592">
        <f t="shared" si="4"/>
        <v>0</v>
      </c>
      <c r="AF11" s="592">
        <f t="shared" si="5"/>
        <v>0</v>
      </c>
      <c r="AG11" s="592">
        <f t="shared" si="6"/>
        <v>0</v>
      </c>
      <c r="AH11" s="592">
        <f t="shared" si="7"/>
        <v>0</v>
      </c>
      <c r="AI11" s="592">
        <f t="shared" si="8"/>
        <v>0</v>
      </c>
      <c r="AJ11" s="592">
        <f t="shared" si="9"/>
        <v>0</v>
      </c>
      <c r="AK11" s="592">
        <f t="shared" si="10"/>
        <v>0</v>
      </c>
      <c r="AL11" s="592">
        <f t="shared" si="11"/>
        <v>0</v>
      </c>
      <c r="AM11" s="593">
        <f t="shared" si="12"/>
        <v>0</v>
      </c>
      <c r="AN11" s="400">
        <f t="shared" si="13"/>
        <v>0</v>
      </c>
      <c r="AO11" s="307">
        <f t="shared" si="14"/>
        <v>0</v>
      </c>
      <c r="AP11" s="307">
        <f t="shared" si="15"/>
        <v>0</v>
      </c>
      <c r="AQ11" s="308">
        <f t="shared" si="16"/>
        <v>0</v>
      </c>
    </row>
    <row r="12" spans="1:43" s="97" customFormat="1" ht="21.75" customHeight="1" x14ac:dyDescent="0.2">
      <c r="A12" s="177"/>
      <c r="B12" s="175"/>
      <c r="C12" s="460"/>
      <c r="D12" s="465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466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591">
        <f t="shared" si="1"/>
        <v>0</v>
      </c>
      <c r="AC12" s="592">
        <f t="shared" si="2"/>
        <v>0</v>
      </c>
      <c r="AD12" s="592">
        <f t="shared" si="3"/>
        <v>0</v>
      </c>
      <c r="AE12" s="592">
        <f t="shared" si="4"/>
        <v>0</v>
      </c>
      <c r="AF12" s="592">
        <f t="shared" si="5"/>
        <v>0</v>
      </c>
      <c r="AG12" s="592">
        <f t="shared" si="6"/>
        <v>0</v>
      </c>
      <c r="AH12" s="592">
        <f t="shared" si="7"/>
        <v>0</v>
      </c>
      <c r="AI12" s="592">
        <f t="shared" si="8"/>
        <v>0</v>
      </c>
      <c r="AJ12" s="592">
        <f t="shared" si="9"/>
        <v>0</v>
      </c>
      <c r="AK12" s="592">
        <f t="shared" si="10"/>
        <v>0</v>
      </c>
      <c r="AL12" s="592">
        <f t="shared" si="11"/>
        <v>0</v>
      </c>
      <c r="AM12" s="593">
        <f t="shared" si="12"/>
        <v>0</v>
      </c>
      <c r="AN12" s="400">
        <f t="shared" si="13"/>
        <v>0</v>
      </c>
      <c r="AO12" s="307">
        <f t="shared" si="14"/>
        <v>0</v>
      </c>
      <c r="AP12" s="307">
        <f t="shared" si="15"/>
        <v>0</v>
      </c>
      <c r="AQ12" s="308">
        <f t="shared" si="16"/>
        <v>0</v>
      </c>
    </row>
    <row r="13" spans="1:43" s="97" customFormat="1" ht="21.75" customHeight="1" x14ac:dyDescent="0.2">
      <c r="A13" s="177"/>
      <c r="B13" s="175"/>
      <c r="C13" s="460"/>
      <c r="D13" s="465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466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591">
        <f t="shared" si="1"/>
        <v>0</v>
      </c>
      <c r="AC13" s="592">
        <f t="shared" si="2"/>
        <v>0</v>
      </c>
      <c r="AD13" s="592">
        <f t="shared" si="3"/>
        <v>0</v>
      </c>
      <c r="AE13" s="592">
        <f t="shared" si="4"/>
        <v>0</v>
      </c>
      <c r="AF13" s="592">
        <f t="shared" si="5"/>
        <v>0</v>
      </c>
      <c r="AG13" s="592">
        <f t="shared" si="6"/>
        <v>0</v>
      </c>
      <c r="AH13" s="592">
        <f t="shared" si="7"/>
        <v>0</v>
      </c>
      <c r="AI13" s="592">
        <f t="shared" si="8"/>
        <v>0</v>
      </c>
      <c r="AJ13" s="592">
        <f t="shared" si="9"/>
        <v>0</v>
      </c>
      <c r="AK13" s="592">
        <f t="shared" si="10"/>
        <v>0</v>
      </c>
      <c r="AL13" s="592">
        <f t="shared" si="11"/>
        <v>0</v>
      </c>
      <c r="AM13" s="593">
        <f t="shared" si="12"/>
        <v>0</v>
      </c>
      <c r="AN13" s="400">
        <f t="shared" si="13"/>
        <v>0</v>
      </c>
      <c r="AO13" s="307">
        <f t="shared" si="14"/>
        <v>0</v>
      </c>
      <c r="AP13" s="307">
        <f t="shared" si="15"/>
        <v>0</v>
      </c>
      <c r="AQ13" s="308">
        <f t="shared" si="16"/>
        <v>0</v>
      </c>
    </row>
    <row r="14" spans="1:43" s="97" customFormat="1" ht="21.75" customHeight="1" x14ac:dyDescent="0.2">
      <c r="A14" s="177"/>
      <c r="B14" s="175"/>
      <c r="C14" s="460"/>
      <c r="D14" s="465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466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591">
        <f t="shared" si="1"/>
        <v>0</v>
      </c>
      <c r="AC14" s="592">
        <f t="shared" si="2"/>
        <v>0</v>
      </c>
      <c r="AD14" s="592">
        <f t="shared" si="3"/>
        <v>0</v>
      </c>
      <c r="AE14" s="592">
        <f t="shared" si="4"/>
        <v>0</v>
      </c>
      <c r="AF14" s="592">
        <f t="shared" si="5"/>
        <v>0</v>
      </c>
      <c r="AG14" s="592">
        <f t="shared" si="6"/>
        <v>0</v>
      </c>
      <c r="AH14" s="592">
        <f t="shared" si="7"/>
        <v>0</v>
      </c>
      <c r="AI14" s="592">
        <f t="shared" si="8"/>
        <v>0</v>
      </c>
      <c r="AJ14" s="592">
        <f t="shared" si="9"/>
        <v>0</v>
      </c>
      <c r="AK14" s="592">
        <f t="shared" si="10"/>
        <v>0</v>
      </c>
      <c r="AL14" s="592">
        <f t="shared" si="11"/>
        <v>0</v>
      </c>
      <c r="AM14" s="593">
        <f t="shared" si="12"/>
        <v>0</v>
      </c>
      <c r="AN14" s="400">
        <f t="shared" si="13"/>
        <v>0</v>
      </c>
      <c r="AO14" s="307">
        <f t="shared" si="14"/>
        <v>0</v>
      </c>
      <c r="AP14" s="307">
        <f t="shared" si="15"/>
        <v>0</v>
      </c>
      <c r="AQ14" s="308">
        <f t="shared" si="16"/>
        <v>0</v>
      </c>
    </row>
    <row r="15" spans="1:43" s="97" customFormat="1" ht="21.75" customHeight="1" x14ac:dyDescent="0.2">
      <c r="A15" s="177"/>
      <c r="B15" s="175"/>
      <c r="C15" s="460"/>
      <c r="D15" s="465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466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591">
        <f t="shared" si="1"/>
        <v>0</v>
      </c>
      <c r="AC15" s="592">
        <f t="shared" si="2"/>
        <v>0</v>
      </c>
      <c r="AD15" s="592">
        <f t="shared" si="3"/>
        <v>0</v>
      </c>
      <c r="AE15" s="592">
        <f t="shared" si="4"/>
        <v>0</v>
      </c>
      <c r="AF15" s="592">
        <f t="shared" si="5"/>
        <v>0</v>
      </c>
      <c r="AG15" s="592">
        <f t="shared" si="6"/>
        <v>0</v>
      </c>
      <c r="AH15" s="592">
        <f t="shared" si="7"/>
        <v>0</v>
      </c>
      <c r="AI15" s="592">
        <f t="shared" si="8"/>
        <v>0</v>
      </c>
      <c r="AJ15" s="592">
        <f t="shared" si="9"/>
        <v>0</v>
      </c>
      <c r="AK15" s="592">
        <f t="shared" si="10"/>
        <v>0</v>
      </c>
      <c r="AL15" s="592">
        <f t="shared" si="11"/>
        <v>0</v>
      </c>
      <c r="AM15" s="593">
        <f t="shared" si="12"/>
        <v>0</v>
      </c>
      <c r="AN15" s="400">
        <f t="shared" si="13"/>
        <v>0</v>
      </c>
      <c r="AO15" s="307">
        <f t="shared" si="14"/>
        <v>0</v>
      </c>
      <c r="AP15" s="307">
        <f t="shared" si="15"/>
        <v>0</v>
      </c>
      <c r="AQ15" s="308">
        <f t="shared" si="16"/>
        <v>0</v>
      </c>
    </row>
    <row r="16" spans="1:43" s="97" customFormat="1" ht="21.75" customHeight="1" x14ac:dyDescent="0.2">
      <c r="A16" s="177"/>
      <c r="B16" s="175"/>
      <c r="C16" s="460"/>
      <c r="D16" s="465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466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591">
        <f t="shared" si="1"/>
        <v>0</v>
      </c>
      <c r="AC16" s="592">
        <f t="shared" si="2"/>
        <v>0</v>
      </c>
      <c r="AD16" s="592">
        <f t="shared" si="3"/>
        <v>0</v>
      </c>
      <c r="AE16" s="592">
        <f t="shared" si="4"/>
        <v>0</v>
      </c>
      <c r="AF16" s="592">
        <f t="shared" si="5"/>
        <v>0</v>
      </c>
      <c r="AG16" s="592">
        <f t="shared" si="6"/>
        <v>0</v>
      </c>
      <c r="AH16" s="592">
        <f t="shared" si="7"/>
        <v>0</v>
      </c>
      <c r="AI16" s="592">
        <f t="shared" si="8"/>
        <v>0</v>
      </c>
      <c r="AJ16" s="592">
        <f t="shared" si="9"/>
        <v>0</v>
      </c>
      <c r="AK16" s="592">
        <f t="shared" si="10"/>
        <v>0</v>
      </c>
      <c r="AL16" s="592">
        <f t="shared" si="11"/>
        <v>0</v>
      </c>
      <c r="AM16" s="593">
        <f t="shared" si="12"/>
        <v>0</v>
      </c>
      <c r="AN16" s="400">
        <f t="shared" si="13"/>
        <v>0</v>
      </c>
      <c r="AO16" s="307">
        <f t="shared" si="14"/>
        <v>0</v>
      </c>
      <c r="AP16" s="307">
        <f t="shared" si="15"/>
        <v>0</v>
      </c>
      <c r="AQ16" s="308">
        <f t="shared" si="16"/>
        <v>0</v>
      </c>
    </row>
    <row r="17" spans="1:43" s="97" customFormat="1" ht="21.75" customHeight="1" x14ac:dyDescent="0.2">
      <c r="A17" s="177"/>
      <c r="B17" s="175"/>
      <c r="C17" s="460"/>
      <c r="D17" s="465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466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591">
        <f t="shared" si="1"/>
        <v>0</v>
      </c>
      <c r="AC17" s="592">
        <f t="shared" si="2"/>
        <v>0</v>
      </c>
      <c r="AD17" s="592">
        <f t="shared" si="3"/>
        <v>0</v>
      </c>
      <c r="AE17" s="592">
        <f t="shared" si="4"/>
        <v>0</v>
      </c>
      <c r="AF17" s="592">
        <f t="shared" si="5"/>
        <v>0</v>
      </c>
      <c r="AG17" s="592">
        <f t="shared" si="6"/>
        <v>0</v>
      </c>
      <c r="AH17" s="592">
        <f t="shared" si="7"/>
        <v>0</v>
      </c>
      <c r="AI17" s="592">
        <f t="shared" si="8"/>
        <v>0</v>
      </c>
      <c r="AJ17" s="592">
        <f t="shared" si="9"/>
        <v>0</v>
      </c>
      <c r="AK17" s="592">
        <f t="shared" si="10"/>
        <v>0</v>
      </c>
      <c r="AL17" s="592">
        <f t="shared" si="11"/>
        <v>0</v>
      </c>
      <c r="AM17" s="593">
        <f t="shared" si="12"/>
        <v>0</v>
      </c>
      <c r="AN17" s="400">
        <f t="shared" si="13"/>
        <v>0</v>
      </c>
      <c r="AO17" s="307">
        <f t="shared" si="14"/>
        <v>0</v>
      </c>
      <c r="AP17" s="307">
        <f t="shared" si="15"/>
        <v>0</v>
      </c>
      <c r="AQ17" s="308">
        <f t="shared" si="16"/>
        <v>0</v>
      </c>
    </row>
    <row r="18" spans="1:43" s="97" customFormat="1" ht="21.75" customHeight="1" x14ac:dyDescent="0.2">
      <c r="A18" s="177"/>
      <c r="B18" s="175"/>
      <c r="C18" s="460"/>
      <c r="D18" s="465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466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591">
        <f t="shared" si="1"/>
        <v>0</v>
      </c>
      <c r="AC18" s="592">
        <f t="shared" si="2"/>
        <v>0</v>
      </c>
      <c r="AD18" s="592">
        <f t="shared" si="3"/>
        <v>0</v>
      </c>
      <c r="AE18" s="592">
        <f t="shared" si="4"/>
        <v>0</v>
      </c>
      <c r="AF18" s="592">
        <f t="shared" si="5"/>
        <v>0</v>
      </c>
      <c r="AG18" s="592">
        <f t="shared" si="6"/>
        <v>0</v>
      </c>
      <c r="AH18" s="592">
        <f t="shared" si="7"/>
        <v>0</v>
      </c>
      <c r="AI18" s="592">
        <f t="shared" si="8"/>
        <v>0</v>
      </c>
      <c r="AJ18" s="592">
        <f t="shared" si="9"/>
        <v>0</v>
      </c>
      <c r="AK18" s="592">
        <f t="shared" si="10"/>
        <v>0</v>
      </c>
      <c r="AL18" s="592">
        <f t="shared" si="11"/>
        <v>0</v>
      </c>
      <c r="AM18" s="593">
        <f t="shared" si="12"/>
        <v>0</v>
      </c>
      <c r="AN18" s="400">
        <f t="shared" si="13"/>
        <v>0</v>
      </c>
      <c r="AO18" s="307">
        <f t="shared" si="14"/>
        <v>0</v>
      </c>
      <c r="AP18" s="307">
        <f t="shared" si="15"/>
        <v>0</v>
      </c>
      <c r="AQ18" s="308">
        <f t="shared" si="16"/>
        <v>0</v>
      </c>
    </row>
    <row r="19" spans="1:43" s="97" customFormat="1" ht="21.75" customHeight="1" x14ac:dyDescent="0.2">
      <c r="A19" s="177"/>
      <c r="B19" s="175"/>
      <c r="C19" s="460"/>
      <c r="D19" s="465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466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591">
        <f t="shared" si="1"/>
        <v>0</v>
      </c>
      <c r="AC19" s="592">
        <f t="shared" si="2"/>
        <v>0</v>
      </c>
      <c r="AD19" s="592">
        <f t="shared" si="3"/>
        <v>0</v>
      </c>
      <c r="AE19" s="592">
        <f t="shared" si="4"/>
        <v>0</v>
      </c>
      <c r="AF19" s="592">
        <f t="shared" si="5"/>
        <v>0</v>
      </c>
      <c r="AG19" s="592">
        <f t="shared" si="6"/>
        <v>0</v>
      </c>
      <c r="AH19" s="592">
        <f t="shared" si="7"/>
        <v>0</v>
      </c>
      <c r="AI19" s="592">
        <f t="shared" si="8"/>
        <v>0</v>
      </c>
      <c r="AJ19" s="592">
        <f t="shared" si="9"/>
        <v>0</v>
      </c>
      <c r="AK19" s="592">
        <f t="shared" si="10"/>
        <v>0</v>
      </c>
      <c r="AL19" s="592">
        <f t="shared" si="11"/>
        <v>0</v>
      </c>
      <c r="AM19" s="593">
        <f t="shared" si="12"/>
        <v>0</v>
      </c>
      <c r="AN19" s="400">
        <f t="shared" si="13"/>
        <v>0</v>
      </c>
      <c r="AO19" s="307">
        <f t="shared" si="14"/>
        <v>0</v>
      </c>
      <c r="AP19" s="307">
        <f t="shared" si="15"/>
        <v>0</v>
      </c>
      <c r="AQ19" s="308">
        <f t="shared" si="16"/>
        <v>0</v>
      </c>
    </row>
    <row r="20" spans="1:43" s="97" customFormat="1" ht="21.75" customHeight="1" x14ac:dyDescent="0.2">
      <c r="A20" s="177"/>
      <c r="B20" s="175"/>
      <c r="C20" s="460"/>
      <c r="D20" s="465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466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591">
        <f t="shared" si="1"/>
        <v>0</v>
      </c>
      <c r="AC20" s="592">
        <f t="shared" si="2"/>
        <v>0</v>
      </c>
      <c r="AD20" s="592">
        <f t="shared" si="3"/>
        <v>0</v>
      </c>
      <c r="AE20" s="592">
        <f t="shared" si="4"/>
        <v>0</v>
      </c>
      <c r="AF20" s="592">
        <f t="shared" si="5"/>
        <v>0</v>
      </c>
      <c r="AG20" s="592">
        <f t="shared" si="6"/>
        <v>0</v>
      </c>
      <c r="AH20" s="592">
        <f t="shared" si="7"/>
        <v>0</v>
      </c>
      <c r="AI20" s="592">
        <f t="shared" si="8"/>
        <v>0</v>
      </c>
      <c r="AJ20" s="592">
        <f t="shared" si="9"/>
        <v>0</v>
      </c>
      <c r="AK20" s="592">
        <f t="shared" si="10"/>
        <v>0</v>
      </c>
      <c r="AL20" s="592">
        <f t="shared" si="11"/>
        <v>0</v>
      </c>
      <c r="AM20" s="593">
        <f t="shared" si="12"/>
        <v>0</v>
      </c>
      <c r="AN20" s="400">
        <f t="shared" si="13"/>
        <v>0</v>
      </c>
      <c r="AO20" s="307">
        <f t="shared" si="14"/>
        <v>0</v>
      </c>
      <c r="AP20" s="307">
        <f t="shared" si="15"/>
        <v>0</v>
      </c>
      <c r="AQ20" s="308">
        <f t="shared" si="16"/>
        <v>0</v>
      </c>
    </row>
    <row r="21" spans="1:43" s="97" customFormat="1" ht="21.75" customHeight="1" x14ac:dyDescent="0.2">
      <c r="A21" s="177"/>
      <c r="B21" s="175"/>
      <c r="C21" s="460"/>
      <c r="D21" s="465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466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591">
        <f t="shared" si="1"/>
        <v>0</v>
      </c>
      <c r="AC21" s="592">
        <f t="shared" si="2"/>
        <v>0</v>
      </c>
      <c r="AD21" s="592">
        <f t="shared" si="3"/>
        <v>0</v>
      </c>
      <c r="AE21" s="592">
        <f t="shared" si="4"/>
        <v>0</v>
      </c>
      <c r="AF21" s="592">
        <f t="shared" si="5"/>
        <v>0</v>
      </c>
      <c r="AG21" s="592">
        <f t="shared" si="6"/>
        <v>0</v>
      </c>
      <c r="AH21" s="592">
        <f t="shared" si="7"/>
        <v>0</v>
      </c>
      <c r="AI21" s="592">
        <f t="shared" si="8"/>
        <v>0</v>
      </c>
      <c r="AJ21" s="592">
        <f t="shared" si="9"/>
        <v>0</v>
      </c>
      <c r="AK21" s="592">
        <f t="shared" si="10"/>
        <v>0</v>
      </c>
      <c r="AL21" s="592">
        <f t="shared" si="11"/>
        <v>0</v>
      </c>
      <c r="AM21" s="593">
        <f t="shared" si="12"/>
        <v>0</v>
      </c>
      <c r="AN21" s="400">
        <f t="shared" si="13"/>
        <v>0</v>
      </c>
      <c r="AO21" s="307">
        <f t="shared" si="14"/>
        <v>0</v>
      </c>
      <c r="AP21" s="307">
        <f t="shared" si="15"/>
        <v>0</v>
      </c>
      <c r="AQ21" s="308">
        <f t="shared" si="16"/>
        <v>0</v>
      </c>
    </row>
    <row r="22" spans="1:43" s="97" customFormat="1" ht="21.75" customHeight="1" x14ac:dyDescent="0.2">
      <c r="A22" s="177"/>
      <c r="B22" s="175"/>
      <c r="C22" s="460"/>
      <c r="D22" s="465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466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591">
        <f t="shared" si="1"/>
        <v>0</v>
      </c>
      <c r="AC22" s="592">
        <f t="shared" si="2"/>
        <v>0</v>
      </c>
      <c r="AD22" s="592">
        <f t="shared" si="3"/>
        <v>0</v>
      </c>
      <c r="AE22" s="592">
        <f t="shared" si="4"/>
        <v>0</v>
      </c>
      <c r="AF22" s="592">
        <f t="shared" si="5"/>
        <v>0</v>
      </c>
      <c r="AG22" s="592">
        <f t="shared" si="6"/>
        <v>0</v>
      </c>
      <c r="AH22" s="592">
        <f t="shared" si="7"/>
        <v>0</v>
      </c>
      <c r="AI22" s="592">
        <f t="shared" si="8"/>
        <v>0</v>
      </c>
      <c r="AJ22" s="592">
        <f t="shared" si="9"/>
        <v>0</v>
      </c>
      <c r="AK22" s="592">
        <f t="shared" si="10"/>
        <v>0</v>
      </c>
      <c r="AL22" s="592">
        <f t="shared" si="11"/>
        <v>0</v>
      </c>
      <c r="AM22" s="593">
        <f t="shared" si="12"/>
        <v>0</v>
      </c>
      <c r="AN22" s="400">
        <f t="shared" si="13"/>
        <v>0</v>
      </c>
      <c r="AO22" s="307">
        <f t="shared" si="14"/>
        <v>0</v>
      </c>
      <c r="AP22" s="307">
        <f t="shared" si="15"/>
        <v>0</v>
      </c>
      <c r="AQ22" s="308">
        <f t="shared" si="16"/>
        <v>0</v>
      </c>
    </row>
    <row r="23" spans="1:43" s="97" customFormat="1" ht="21.75" customHeight="1" x14ac:dyDescent="0.2">
      <c r="A23" s="177"/>
      <c r="B23" s="175"/>
      <c r="C23" s="460"/>
      <c r="D23" s="465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466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591">
        <f t="shared" si="1"/>
        <v>0</v>
      </c>
      <c r="AC23" s="592">
        <f t="shared" si="2"/>
        <v>0</v>
      </c>
      <c r="AD23" s="592">
        <f t="shared" si="3"/>
        <v>0</v>
      </c>
      <c r="AE23" s="592">
        <f t="shared" si="4"/>
        <v>0</v>
      </c>
      <c r="AF23" s="592">
        <f t="shared" si="5"/>
        <v>0</v>
      </c>
      <c r="AG23" s="592">
        <f t="shared" si="6"/>
        <v>0</v>
      </c>
      <c r="AH23" s="592">
        <f t="shared" si="7"/>
        <v>0</v>
      </c>
      <c r="AI23" s="592">
        <f t="shared" si="8"/>
        <v>0</v>
      </c>
      <c r="AJ23" s="592">
        <f t="shared" si="9"/>
        <v>0</v>
      </c>
      <c r="AK23" s="592">
        <f t="shared" si="10"/>
        <v>0</v>
      </c>
      <c r="AL23" s="592">
        <f t="shared" si="11"/>
        <v>0</v>
      </c>
      <c r="AM23" s="593">
        <f t="shared" si="12"/>
        <v>0</v>
      </c>
      <c r="AN23" s="400">
        <f t="shared" si="13"/>
        <v>0</v>
      </c>
      <c r="AO23" s="307">
        <f t="shared" si="14"/>
        <v>0</v>
      </c>
      <c r="AP23" s="307">
        <f t="shared" si="15"/>
        <v>0</v>
      </c>
      <c r="AQ23" s="308">
        <f t="shared" si="16"/>
        <v>0</v>
      </c>
    </row>
    <row r="24" spans="1:43" s="97" customFormat="1" ht="21.75" customHeight="1" x14ac:dyDescent="0.2">
      <c r="A24" s="177"/>
      <c r="B24" s="175"/>
      <c r="C24" s="460"/>
      <c r="D24" s="465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466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591">
        <f t="shared" si="1"/>
        <v>0</v>
      </c>
      <c r="AC24" s="592">
        <f t="shared" si="2"/>
        <v>0</v>
      </c>
      <c r="AD24" s="592">
        <f t="shared" si="3"/>
        <v>0</v>
      </c>
      <c r="AE24" s="592">
        <f t="shared" si="4"/>
        <v>0</v>
      </c>
      <c r="AF24" s="592">
        <f t="shared" si="5"/>
        <v>0</v>
      </c>
      <c r="AG24" s="592">
        <f t="shared" si="6"/>
        <v>0</v>
      </c>
      <c r="AH24" s="592">
        <f t="shared" si="7"/>
        <v>0</v>
      </c>
      <c r="AI24" s="592">
        <f t="shared" si="8"/>
        <v>0</v>
      </c>
      <c r="AJ24" s="592">
        <f t="shared" si="9"/>
        <v>0</v>
      </c>
      <c r="AK24" s="592">
        <f t="shared" si="10"/>
        <v>0</v>
      </c>
      <c r="AL24" s="592">
        <f t="shared" si="11"/>
        <v>0</v>
      </c>
      <c r="AM24" s="593">
        <f t="shared" si="12"/>
        <v>0</v>
      </c>
      <c r="AN24" s="400">
        <f t="shared" si="13"/>
        <v>0</v>
      </c>
      <c r="AO24" s="307">
        <f t="shared" si="14"/>
        <v>0</v>
      </c>
      <c r="AP24" s="307">
        <f t="shared" si="15"/>
        <v>0</v>
      </c>
      <c r="AQ24" s="308">
        <f t="shared" si="16"/>
        <v>0</v>
      </c>
    </row>
    <row r="25" spans="1:43" s="97" customFormat="1" ht="21.75" customHeight="1" x14ac:dyDescent="0.2">
      <c r="A25" s="177"/>
      <c r="B25" s="175"/>
      <c r="C25" s="460"/>
      <c r="D25" s="465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466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591">
        <f t="shared" si="1"/>
        <v>0</v>
      </c>
      <c r="AC25" s="592">
        <f t="shared" si="2"/>
        <v>0</v>
      </c>
      <c r="AD25" s="592">
        <f t="shared" si="3"/>
        <v>0</v>
      </c>
      <c r="AE25" s="592">
        <f t="shared" si="4"/>
        <v>0</v>
      </c>
      <c r="AF25" s="592">
        <f t="shared" si="5"/>
        <v>0</v>
      </c>
      <c r="AG25" s="592">
        <f t="shared" si="6"/>
        <v>0</v>
      </c>
      <c r="AH25" s="592">
        <f t="shared" si="7"/>
        <v>0</v>
      </c>
      <c r="AI25" s="592">
        <f t="shared" si="8"/>
        <v>0</v>
      </c>
      <c r="AJ25" s="592">
        <f t="shared" si="9"/>
        <v>0</v>
      </c>
      <c r="AK25" s="592">
        <f t="shared" si="10"/>
        <v>0</v>
      </c>
      <c r="AL25" s="592">
        <f t="shared" si="11"/>
        <v>0</v>
      </c>
      <c r="AM25" s="593">
        <f t="shared" si="12"/>
        <v>0</v>
      </c>
      <c r="AN25" s="400">
        <f t="shared" si="13"/>
        <v>0</v>
      </c>
      <c r="AO25" s="307">
        <f t="shared" si="14"/>
        <v>0</v>
      </c>
      <c r="AP25" s="307">
        <f t="shared" si="15"/>
        <v>0</v>
      </c>
      <c r="AQ25" s="308">
        <f t="shared" si="16"/>
        <v>0</v>
      </c>
    </row>
    <row r="26" spans="1:43" s="97" customFormat="1" ht="21.75" customHeight="1" x14ac:dyDescent="0.2">
      <c r="A26" s="177"/>
      <c r="B26" s="175"/>
      <c r="C26" s="460"/>
      <c r="D26" s="465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466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591">
        <f t="shared" si="1"/>
        <v>0</v>
      </c>
      <c r="AC26" s="592">
        <f t="shared" si="2"/>
        <v>0</v>
      </c>
      <c r="AD26" s="592">
        <f t="shared" si="3"/>
        <v>0</v>
      </c>
      <c r="AE26" s="592">
        <f t="shared" si="4"/>
        <v>0</v>
      </c>
      <c r="AF26" s="592">
        <f t="shared" si="5"/>
        <v>0</v>
      </c>
      <c r="AG26" s="592">
        <f t="shared" si="6"/>
        <v>0</v>
      </c>
      <c r="AH26" s="592">
        <f t="shared" si="7"/>
        <v>0</v>
      </c>
      <c r="AI26" s="592">
        <f t="shared" si="8"/>
        <v>0</v>
      </c>
      <c r="AJ26" s="592">
        <f t="shared" si="9"/>
        <v>0</v>
      </c>
      <c r="AK26" s="592">
        <f t="shared" si="10"/>
        <v>0</v>
      </c>
      <c r="AL26" s="592">
        <f t="shared" si="11"/>
        <v>0</v>
      </c>
      <c r="AM26" s="593">
        <f t="shared" si="12"/>
        <v>0</v>
      </c>
      <c r="AN26" s="400">
        <f t="shared" si="13"/>
        <v>0</v>
      </c>
      <c r="AO26" s="307">
        <f t="shared" si="14"/>
        <v>0</v>
      </c>
      <c r="AP26" s="307">
        <f t="shared" si="15"/>
        <v>0</v>
      </c>
      <c r="AQ26" s="308">
        <f t="shared" si="16"/>
        <v>0</v>
      </c>
    </row>
    <row r="27" spans="1:43" s="97" customFormat="1" ht="21.75" customHeight="1" thickBot="1" x14ac:dyDescent="0.25">
      <c r="A27" s="177"/>
      <c r="B27" s="175"/>
      <c r="C27" s="460"/>
      <c r="D27" s="465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466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594">
        <f t="shared" si="1"/>
        <v>0</v>
      </c>
      <c r="AC27" s="595">
        <f t="shared" si="2"/>
        <v>0</v>
      </c>
      <c r="AD27" s="595">
        <f t="shared" si="3"/>
        <v>0</v>
      </c>
      <c r="AE27" s="595">
        <f t="shared" si="4"/>
        <v>0</v>
      </c>
      <c r="AF27" s="595">
        <f t="shared" si="5"/>
        <v>0</v>
      </c>
      <c r="AG27" s="595">
        <f t="shared" si="6"/>
        <v>0</v>
      </c>
      <c r="AH27" s="595">
        <f t="shared" si="7"/>
        <v>0</v>
      </c>
      <c r="AI27" s="595">
        <f t="shared" si="8"/>
        <v>0</v>
      </c>
      <c r="AJ27" s="595">
        <f t="shared" si="9"/>
        <v>0</v>
      </c>
      <c r="AK27" s="595">
        <f t="shared" si="10"/>
        <v>0</v>
      </c>
      <c r="AL27" s="595">
        <f t="shared" si="11"/>
        <v>0</v>
      </c>
      <c r="AM27" s="596">
        <f t="shared" si="12"/>
        <v>0</v>
      </c>
      <c r="AN27" s="401">
        <f t="shared" si="13"/>
        <v>0</v>
      </c>
      <c r="AO27" s="378">
        <f t="shared" si="14"/>
        <v>0</v>
      </c>
      <c r="AP27" s="378">
        <f t="shared" si="15"/>
        <v>0</v>
      </c>
      <c r="AQ27" s="382">
        <f t="shared" si="16"/>
        <v>0</v>
      </c>
    </row>
    <row r="28" spans="1:43" s="97" customFormat="1" ht="26.25" customHeight="1" thickBot="1" x14ac:dyDescent="0.25">
      <c r="A28" s="334" t="s">
        <v>28</v>
      </c>
      <c r="B28" s="335"/>
      <c r="C28" s="335"/>
      <c r="D28" s="467">
        <f>SUM(D7:D27)</f>
        <v>0</v>
      </c>
      <c r="E28" s="380">
        <f t="shared" ref="E28:O28" si="17">SUM(E7:E27)</f>
        <v>0</v>
      </c>
      <c r="F28" s="380">
        <f t="shared" si="17"/>
        <v>0</v>
      </c>
      <c r="G28" s="380">
        <f t="shared" si="17"/>
        <v>0</v>
      </c>
      <c r="H28" s="380">
        <f t="shared" si="17"/>
        <v>0</v>
      </c>
      <c r="I28" s="380">
        <f t="shared" si="17"/>
        <v>0</v>
      </c>
      <c r="J28" s="380">
        <f t="shared" si="17"/>
        <v>0</v>
      </c>
      <c r="K28" s="380">
        <f t="shared" si="17"/>
        <v>0</v>
      </c>
      <c r="L28" s="380">
        <f t="shared" si="17"/>
        <v>0</v>
      </c>
      <c r="M28" s="380">
        <f t="shared" si="17"/>
        <v>0</v>
      </c>
      <c r="N28" s="380">
        <f t="shared" si="17"/>
        <v>0</v>
      </c>
      <c r="O28" s="468">
        <f t="shared" si="17"/>
        <v>0</v>
      </c>
      <c r="P28" s="462">
        <f t="shared" ref="P28" si="18">SUM(P7:P27)</f>
        <v>0</v>
      </c>
      <c r="Q28" s="381">
        <f t="shared" ref="Q28" si="19">SUM(Q7:Q27)</f>
        <v>0</v>
      </c>
      <c r="R28" s="381">
        <f t="shared" ref="R28" si="20">SUM(R7:R27)</f>
        <v>0</v>
      </c>
      <c r="S28" s="381">
        <f t="shared" ref="S28" si="21">SUM(S7:S27)</f>
        <v>0</v>
      </c>
      <c r="T28" s="381">
        <f t="shared" ref="T28" si="22">SUM(T7:T27)</f>
        <v>0</v>
      </c>
      <c r="U28" s="381">
        <f t="shared" ref="U28" si="23">SUM(U7:U27)</f>
        <v>0</v>
      </c>
      <c r="V28" s="381">
        <f t="shared" ref="V28" si="24">SUM(V7:V27)</f>
        <v>0</v>
      </c>
      <c r="W28" s="381">
        <f t="shared" ref="W28" si="25">SUM(W7:W27)</f>
        <v>0</v>
      </c>
      <c r="X28" s="381">
        <f t="shared" ref="X28" si="26">SUM(X7:X27)</f>
        <v>0</v>
      </c>
      <c r="Y28" s="381">
        <f t="shared" ref="Y28" si="27">SUM(Y7:Y27)</f>
        <v>0</v>
      </c>
      <c r="Z28" s="381">
        <f t="shared" ref="Z28" si="28">SUM(Z7:Z27)</f>
        <v>0</v>
      </c>
      <c r="AA28" s="381">
        <f t="shared" ref="AA28" si="29">SUM(AA7:AA27)</f>
        <v>0</v>
      </c>
      <c r="AB28" s="338">
        <f t="shared" ref="AB28" si="30">SUM(AB7:AB27)</f>
        <v>0</v>
      </c>
      <c r="AC28" s="338">
        <f t="shared" ref="AC28" si="31">SUM(AC7:AC27)</f>
        <v>0</v>
      </c>
      <c r="AD28" s="338">
        <f t="shared" ref="AD28" si="32">SUM(AD7:AD27)</f>
        <v>0</v>
      </c>
      <c r="AE28" s="338">
        <f t="shared" ref="AE28" si="33">SUM(AE7:AE27)</f>
        <v>0</v>
      </c>
      <c r="AF28" s="338">
        <f t="shared" ref="AF28" si="34">SUM(AF7:AF27)</f>
        <v>0</v>
      </c>
      <c r="AG28" s="338">
        <f t="shared" ref="AG28" si="35">SUM(AG7:AG27)</f>
        <v>0</v>
      </c>
      <c r="AH28" s="338">
        <f t="shared" ref="AH28" si="36">SUM(AH7:AH27)</f>
        <v>0</v>
      </c>
      <c r="AI28" s="338">
        <f t="shared" ref="AI28" si="37">SUM(AI7:AI27)</f>
        <v>0</v>
      </c>
      <c r="AJ28" s="338">
        <f t="shared" ref="AJ28" si="38">SUM(AJ7:AJ27)</f>
        <v>0</v>
      </c>
      <c r="AK28" s="338">
        <f t="shared" ref="AK28" si="39">SUM(AK7:AK27)</f>
        <v>0</v>
      </c>
      <c r="AL28" s="338">
        <f t="shared" ref="AL28" si="40">SUM(AL7:AL27)</f>
        <v>0</v>
      </c>
      <c r="AM28" s="338">
        <f t="shared" ref="AM28" si="41">SUM(AM7:AM27)</f>
        <v>0</v>
      </c>
      <c r="AN28" s="402">
        <f t="shared" ref="AN28" si="42">SUM(AN7:AN27)</f>
        <v>0</v>
      </c>
      <c r="AO28" s="379">
        <f t="shared" ref="AO28" si="43">SUM(AO7:AO27)</f>
        <v>0</v>
      </c>
      <c r="AP28" s="379">
        <f t="shared" ref="AP28" si="44">SUM(AP7:AP27)</f>
        <v>0</v>
      </c>
      <c r="AQ28" s="403">
        <f t="shared" ref="AQ28" si="45">SUM(AQ7:AQ27)</f>
        <v>0</v>
      </c>
    </row>
  </sheetData>
  <sheetProtection algorithmName="SHA-512" hashValue="0tRBPebJLAAf4tXY9MKsOi5kEzXJBbj3Pj1JUjVdvkwD7pWn/2PQS75F3Z+k9JcSpnEZkgCsSXFWTulT7TrYag==" saltValue="7QYN6hZREexObLYQw4SUaQ==" spinCount="100000" sheet="1" formatCells="0" formatColumns="0" formatRows="0"/>
  <mergeCells count="13">
    <mergeCell ref="AB5:AM5"/>
    <mergeCell ref="P5:AA5"/>
    <mergeCell ref="D5:O5"/>
    <mergeCell ref="AN5:AQ5"/>
    <mergeCell ref="A5:A6"/>
    <mergeCell ref="B5:B6"/>
    <mergeCell ref="C5:C6"/>
    <mergeCell ref="P1:U1"/>
    <mergeCell ref="Q2:U2"/>
    <mergeCell ref="AB1:AG1"/>
    <mergeCell ref="AC2:AG2"/>
    <mergeCell ref="B1:F1"/>
    <mergeCell ref="C2:F2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9" fitToWidth="4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  <colBreaks count="2" manualBreakCount="2">
    <brk id="15" max="1048575" man="1"/>
    <brk id="2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A1:AQ27"/>
  <sheetViews>
    <sheetView view="pageBreakPreview" zoomScale="60" zoomScaleNormal="7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D6" sqref="D6"/>
    </sheetView>
  </sheetViews>
  <sheetFormatPr baseColWidth="10" defaultColWidth="11.42578125" defaultRowHeight="12.75" x14ac:dyDescent="0.2"/>
  <cols>
    <col min="1" max="1" width="37.28515625" style="11" customWidth="1"/>
    <col min="2" max="2" width="38.28515625" style="11" customWidth="1"/>
    <col min="3" max="3" width="31.5703125" style="11" customWidth="1"/>
    <col min="4" max="39" width="18.7109375" style="11" customWidth="1"/>
    <col min="40" max="43" width="20.7109375" style="11" customWidth="1"/>
    <col min="44" max="16384" width="11.42578125" style="11"/>
  </cols>
  <sheetData>
    <row r="1" spans="1:43" ht="60" customHeight="1" thickBot="1" x14ac:dyDescent="0.25">
      <c r="B1" s="726" t="s">
        <v>133</v>
      </c>
      <c r="C1" s="727"/>
      <c r="D1" s="727"/>
      <c r="E1" s="727"/>
      <c r="F1" s="727"/>
      <c r="G1" s="760"/>
      <c r="P1" s="726" t="s">
        <v>133</v>
      </c>
      <c r="Q1" s="727"/>
      <c r="R1" s="727"/>
      <c r="S1" s="727"/>
      <c r="T1" s="727"/>
      <c r="U1" s="760"/>
      <c r="AB1" s="726" t="s">
        <v>133</v>
      </c>
      <c r="AC1" s="727"/>
      <c r="AD1" s="727"/>
      <c r="AE1" s="727"/>
      <c r="AF1" s="727"/>
      <c r="AG1" s="760"/>
    </row>
    <row r="2" spans="1:43" s="14" customFormat="1" ht="20.25" customHeight="1" thickBot="1" x14ac:dyDescent="0.25">
      <c r="B2" s="78" t="s">
        <v>40</v>
      </c>
      <c r="C2" s="730"/>
      <c r="D2" s="730"/>
      <c r="E2" s="730"/>
      <c r="F2" s="730"/>
      <c r="G2" s="731"/>
      <c r="H2" s="11"/>
      <c r="I2" s="11"/>
      <c r="J2" s="11"/>
      <c r="K2" s="11"/>
      <c r="L2" s="11"/>
      <c r="M2" s="11"/>
      <c r="N2" s="11"/>
      <c r="O2" s="11"/>
      <c r="P2" s="78" t="s">
        <v>40</v>
      </c>
      <c r="Q2" s="761">
        <f>C2</f>
        <v>0</v>
      </c>
      <c r="R2" s="761"/>
      <c r="S2" s="761"/>
      <c r="T2" s="761"/>
      <c r="U2" s="762"/>
      <c r="AB2" s="78" t="s">
        <v>40</v>
      </c>
      <c r="AC2" s="761">
        <f>$C2</f>
        <v>0</v>
      </c>
      <c r="AD2" s="761"/>
      <c r="AE2" s="761"/>
      <c r="AF2" s="761"/>
      <c r="AG2" s="762"/>
    </row>
    <row r="3" spans="1:43" ht="21.75" customHeight="1" thickBot="1" x14ac:dyDescent="0.25">
      <c r="A3"/>
      <c r="B3" s="561" t="s">
        <v>273</v>
      </c>
      <c r="C3"/>
      <c r="D3"/>
      <c r="E3"/>
      <c r="F3"/>
    </row>
    <row r="4" spans="1:43" ht="42" customHeight="1" x14ac:dyDescent="0.2">
      <c r="A4" s="775" t="s">
        <v>43</v>
      </c>
      <c r="B4" s="778" t="s">
        <v>46</v>
      </c>
      <c r="C4" s="765" t="s">
        <v>42</v>
      </c>
      <c r="D4" s="769" t="s">
        <v>45</v>
      </c>
      <c r="E4" s="770"/>
      <c r="F4" s="770"/>
      <c r="G4" s="770"/>
      <c r="H4" s="770"/>
      <c r="I4" s="770"/>
      <c r="J4" s="770"/>
      <c r="K4" s="770"/>
      <c r="L4" s="770"/>
      <c r="M4" s="770"/>
      <c r="N4" s="770"/>
      <c r="O4" s="771"/>
      <c r="P4" s="766" t="s">
        <v>135</v>
      </c>
      <c r="Q4" s="767"/>
      <c r="R4" s="767"/>
      <c r="S4" s="767"/>
      <c r="T4" s="767"/>
      <c r="U4" s="767"/>
      <c r="V4" s="767"/>
      <c r="W4" s="767"/>
      <c r="X4" s="767"/>
      <c r="Y4" s="767"/>
      <c r="Z4" s="767"/>
      <c r="AA4" s="768"/>
      <c r="AB4" s="763" t="s">
        <v>136</v>
      </c>
      <c r="AC4" s="764"/>
      <c r="AD4" s="764"/>
      <c r="AE4" s="764"/>
      <c r="AF4" s="764"/>
      <c r="AG4" s="764"/>
      <c r="AH4" s="764"/>
      <c r="AI4" s="764"/>
      <c r="AJ4" s="764"/>
      <c r="AK4" s="764"/>
      <c r="AL4" s="764"/>
      <c r="AM4" s="765"/>
      <c r="AN4" s="772" t="s">
        <v>134</v>
      </c>
      <c r="AO4" s="773"/>
      <c r="AP4" s="773"/>
      <c r="AQ4" s="774"/>
    </row>
    <row r="5" spans="1:43" ht="42" customHeight="1" thickBot="1" x14ac:dyDescent="0.25">
      <c r="A5" s="736"/>
      <c r="B5" s="740"/>
      <c r="C5" s="777"/>
      <c r="D5" s="463" t="s">
        <v>72</v>
      </c>
      <c r="E5" s="372" t="s">
        <v>73</v>
      </c>
      <c r="F5" s="372" t="s">
        <v>18</v>
      </c>
      <c r="G5" s="372" t="s">
        <v>19</v>
      </c>
      <c r="H5" s="372" t="s">
        <v>20</v>
      </c>
      <c r="I5" s="372" t="s">
        <v>21</v>
      </c>
      <c r="J5" s="372" t="s">
        <v>22</v>
      </c>
      <c r="K5" s="372" t="s">
        <v>23</v>
      </c>
      <c r="L5" s="372" t="s">
        <v>24</v>
      </c>
      <c r="M5" s="372" t="s">
        <v>25</v>
      </c>
      <c r="N5" s="372" t="s">
        <v>26</v>
      </c>
      <c r="O5" s="464" t="s">
        <v>27</v>
      </c>
      <c r="P5" s="461" t="s">
        <v>72</v>
      </c>
      <c r="Q5" s="373" t="s">
        <v>73</v>
      </c>
      <c r="R5" s="373" t="s">
        <v>18</v>
      </c>
      <c r="S5" s="373" t="s">
        <v>19</v>
      </c>
      <c r="T5" s="373" t="s">
        <v>20</v>
      </c>
      <c r="U5" s="373" t="s">
        <v>21</v>
      </c>
      <c r="V5" s="373" t="s">
        <v>22</v>
      </c>
      <c r="W5" s="373" t="s">
        <v>23</v>
      </c>
      <c r="X5" s="373" t="s">
        <v>24</v>
      </c>
      <c r="Y5" s="373" t="s">
        <v>25</v>
      </c>
      <c r="Z5" s="373" t="s">
        <v>26</v>
      </c>
      <c r="AA5" s="374" t="s">
        <v>27</v>
      </c>
      <c r="AB5" s="375" t="s">
        <v>72</v>
      </c>
      <c r="AC5" s="376" t="s">
        <v>73</v>
      </c>
      <c r="AD5" s="376" t="s">
        <v>18</v>
      </c>
      <c r="AE5" s="376" t="s">
        <v>19</v>
      </c>
      <c r="AF5" s="376" t="s">
        <v>20</v>
      </c>
      <c r="AG5" s="376" t="s">
        <v>21</v>
      </c>
      <c r="AH5" s="376" t="s">
        <v>22</v>
      </c>
      <c r="AI5" s="376" t="s">
        <v>23</v>
      </c>
      <c r="AJ5" s="376" t="s">
        <v>24</v>
      </c>
      <c r="AK5" s="376" t="s">
        <v>25</v>
      </c>
      <c r="AL5" s="376" t="s">
        <v>26</v>
      </c>
      <c r="AM5" s="396" t="s">
        <v>27</v>
      </c>
      <c r="AN5" s="397" t="s">
        <v>128</v>
      </c>
      <c r="AO5" s="377" t="s">
        <v>129</v>
      </c>
      <c r="AP5" s="377" t="s">
        <v>130</v>
      </c>
      <c r="AQ5" s="398" t="s">
        <v>131</v>
      </c>
    </row>
    <row r="6" spans="1:43" s="97" customFormat="1" ht="21.75" customHeight="1" x14ac:dyDescent="0.2">
      <c r="A6" s="177"/>
      <c r="B6" s="175"/>
      <c r="C6" s="460"/>
      <c r="D6" s="465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466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588">
        <f>D6-P6</f>
        <v>0</v>
      </c>
      <c r="AC6" s="589">
        <f t="shared" ref="AC6:AM21" si="0">E6-Q6</f>
        <v>0</v>
      </c>
      <c r="AD6" s="589">
        <f t="shared" si="0"/>
        <v>0</v>
      </c>
      <c r="AE6" s="589">
        <f t="shared" si="0"/>
        <v>0</v>
      </c>
      <c r="AF6" s="589">
        <f t="shared" si="0"/>
        <v>0</v>
      </c>
      <c r="AG6" s="589">
        <f t="shared" si="0"/>
        <v>0</v>
      </c>
      <c r="AH6" s="589">
        <f t="shared" si="0"/>
        <v>0</v>
      </c>
      <c r="AI6" s="589">
        <f t="shared" si="0"/>
        <v>0</v>
      </c>
      <c r="AJ6" s="589">
        <f t="shared" si="0"/>
        <v>0</v>
      </c>
      <c r="AK6" s="589">
        <f t="shared" si="0"/>
        <v>0</v>
      </c>
      <c r="AL6" s="589">
        <f t="shared" si="0"/>
        <v>0</v>
      </c>
      <c r="AM6" s="590">
        <f>O6-AA6</f>
        <v>0</v>
      </c>
      <c r="AN6" s="399">
        <f>SUM(AB6:AF6)</f>
        <v>0</v>
      </c>
      <c r="AO6" s="340">
        <f>SUM(AG6:AI6)</f>
        <v>0</v>
      </c>
      <c r="AP6" s="340">
        <f>SUM(AJ6:AM6)</f>
        <v>0</v>
      </c>
      <c r="AQ6" s="341">
        <f>SUM(AB6:AM6)</f>
        <v>0</v>
      </c>
    </row>
    <row r="7" spans="1:43" s="97" customFormat="1" ht="21.75" customHeight="1" x14ac:dyDescent="0.2">
      <c r="A7" s="177"/>
      <c r="B7" s="175"/>
      <c r="C7" s="460"/>
      <c r="D7" s="465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466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591">
        <f t="shared" ref="AB7:AM26" si="1">D7-P7</f>
        <v>0</v>
      </c>
      <c r="AC7" s="592">
        <f t="shared" si="0"/>
        <v>0</v>
      </c>
      <c r="AD7" s="592">
        <f t="shared" si="0"/>
        <v>0</v>
      </c>
      <c r="AE7" s="592">
        <f t="shared" si="0"/>
        <v>0</v>
      </c>
      <c r="AF7" s="592">
        <f t="shared" si="0"/>
        <v>0</v>
      </c>
      <c r="AG7" s="592">
        <f t="shared" si="0"/>
        <v>0</v>
      </c>
      <c r="AH7" s="592">
        <f t="shared" si="0"/>
        <v>0</v>
      </c>
      <c r="AI7" s="592">
        <f t="shared" si="0"/>
        <v>0</v>
      </c>
      <c r="AJ7" s="592">
        <f t="shared" si="0"/>
        <v>0</v>
      </c>
      <c r="AK7" s="592">
        <f t="shared" si="0"/>
        <v>0</v>
      </c>
      <c r="AL7" s="592">
        <f t="shared" si="0"/>
        <v>0</v>
      </c>
      <c r="AM7" s="593">
        <f t="shared" si="0"/>
        <v>0</v>
      </c>
      <c r="AN7" s="400">
        <f t="shared" ref="AN7:AN26" si="2">SUM(AB7:AF7)</f>
        <v>0</v>
      </c>
      <c r="AO7" s="307">
        <f t="shared" ref="AO7:AO26" si="3">SUM(AG7:AI7)</f>
        <v>0</v>
      </c>
      <c r="AP7" s="307">
        <f t="shared" ref="AP7:AP26" si="4">SUM(AJ7:AM7)</f>
        <v>0</v>
      </c>
      <c r="AQ7" s="308">
        <f t="shared" ref="AQ7:AQ26" si="5">SUM(AB7:AM7)</f>
        <v>0</v>
      </c>
    </row>
    <row r="8" spans="1:43" s="97" customFormat="1" ht="21.75" customHeight="1" x14ac:dyDescent="0.2">
      <c r="A8" s="177"/>
      <c r="B8" s="175"/>
      <c r="C8" s="460"/>
      <c r="D8" s="465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466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591">
        <f t="shared" si="1"/>
        <v>0</v>
      </c>
      <c r="AC8" s="592">
        <f t="shared" si="0"/>
        <v>0</v>
      </c>
      <c r="AD8" s="592">
        <f t="shared" si="0"/>
        <v>0</v>
      </c>
      <c r="AE8" s="592">
        <f t="shared" si="0"/>
        <v>0</v>
      </c>
      <c r="AF8" s="592">
        <f t="shared" si="0"/>
        <v>0</v>
      </c>
      <c r="AG8" s="592">
        <f t="shared" si="0"/>
        <v>0</v>
      </c>
      <c r="AH8" s="592">
        <f t="shared" si="0"/>
        <v>0</v>
      </c>
      <c r="AI8" s="592">
        <f t="shared" si="0"/>
        <v>0</v>
      </c>
      <c r="AJ8" s="592">
        <f t="shared" si="0"/>
        <v>0</v>
      </c>
      <c r="AK8" s="592">
        <f t="shared" si="0"/>
        <v>0</v>
      </c>
      <c r="AL8" s="592">
        <f t="shared" si="0"/>
        <v>0</v>
      </c>
      <c r="AM8" s="593">
        <f t="shared" si="0"/>
        <v>0</v>
      </c>
      <c r="AN8" s="400">
        <f t="shared" si="2"/>
        <v>0</v>
      </c>
      <c r="AO8" s="307">
        <f t="shared" si="3"/>
        <v>0</v>
      </c>
      <c r="AP8" s="307">
        <f t="shared" si="4"/>
        <v>0</v>
      </c>
      <c r="AQ8" s="308">
        <f t="shared" si="5"/>
        <v>0</v>
      </c>
    </row>
    <row r="9" spans="1:43" s="97" customFormat="1" ht="21.75" customHeight="1" x14ac:dyDescent="0.2">
      <c r="A9" s="177"/>
      <c r="B9" s="175"/>
      <c r="C9" s="460"/>
      <c r="D9" s="465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466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591">
        <f t="shared" si="1"/>
        <v>0</v>
      </c>
      <c r="AC9" s="592">
        <f t="shared" si="0"/>
        <v>0</v>
      </c>
      <c r="AD9" s="592">
        <f t="shared" si="0"/>
        <v>0</v>
      </c>
      <c r="AE9" s="592">
        <f t="shared" si="0"/>
        <v>0</v>
      </c>
      <c r="AF9" s="592">
        <f t="shared" si="0"/>
        <v>0</v>
      </c>
      <c r="AG9" s="592">
        <f t="shared" si="0"/>
        <v>0</v>
      </c>
      <c r="AH9" s="592">
        <f t="shared" si="0"/>
        <v>0</v>
      </c>
      <c r="AI9" s="592">
        <f t="shared" si="0"/>
        <v>0</v>
      </c>
      <c r="AJ9" s="592">
        <f t="shared" si="0"/>
        <v>0</v>
      </c>
      <c r="AK9" s="592">
        <f t="shared" si="0"/>
        <v>0</v>
      </c>
      <c r="AL9" s="592">
        <f t="shared" si="0"/>
        <v>0</v>
      </c>
      <c r="AM9" s="593">
        <f t="shared" si="0"/>
        <v>0</v>
      </c>
      <c r="AN9" s="400">
        <f t="shared" si="2"/>
        <v>0</v>
      </c>
      <c r="AO9" s="307">
        <f t="shared" si="3"/>
        <v>0</v>
      </c>
      <c r="AP9" s="307">
        <f t="shared" si="4"/>
        <v>0</v>
      </c>
      <c r="AQ9" s="308">
        <f t="shared" si="5"/>
        <v>0</v>
      </c>
    </row>
    <row r="10" spans="1:43" s="97" customFormat="1" ht="21.75" customHeight="1" x14ac:dyDescent="0.2">
      <c r="A10" s="177"/>
      <c r="B10" s="175"/>
      <c r="C10" s="460"/>
      <c r="D10" s="465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466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591">
        <f t="shared" si="1"/>
        <v>0</v>
      </c>
      <c r="AC10" s="592">
        <f t="shared" si="0"/>
        <v>0</v>
      </c>
      <c r="AD10" s="592">
        <f t="shared" si="0"/>
        <v>0</v>
      </c>
      <c r="AE10" s="592">
        <f t="shared" si="0"/>
        <v>0</v>
      </c>
      <c r="AF10" s="592">
        <f t="shared" si="0"/>
        <v>0</v>
      </c>
      <c r="AG10" s="592">
        <f t="shared" si="0"/>
        <v>0</v>
      </c>
      <c r="AH10" s="592">
        <f t="shared" si="0"/>
        <v>0</v>
      </c>
      <c r="AI10" s="592">
        <f t="shared" si="0"/>
        <v>0</v>
      </c>
      <c r="AJ10" s="592">
        <f t="shared" si="0"/>
        <v>0</v>
      </c>
      <c r="AK10" s="592">
        <f t="shared" si="0"/>
        <v>0</v>
      </c>
      <c r="AL10" s="592">
        <f t="shared" si="0"/>
        <v>0</v>
      </c>
      <c r="AM10" s="593">
        <f t="shared" si="0"/>
        <v>0</v>
      </c>
      <c r="AN10" s="400">
        <f t="shared" si="2"/>
        <v>0</v>
      </c>
      <c r="AO10" s="307">
        <f t="shared" si="3"/>
        <v>0</v>
      </c>
      <c r="AP10" s="307">
        <f t="shared" si="4"/>
        <v>0</v>
      </c>
      <c r="AQ10" s="308">
        <f t="shared" si="5"/>
        <v>0</v>
      </c>
    </row>
    <row r="11" spans="1:43" s="97" customFormat="1" ht="21.75" customHeight="1" x14ac:dyDescent="0.2">
      <c r="A11" s="177"/>
      <c r="B11" s="175"/>
      <c r="C11" s="460"/>
      <c r="D11" s="465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466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591">
        <f t="shared" si="1"/>
        <v>0</v>
      </c>
      <c r="AC11" s="592">
        <f t="shared" si="0"/>
        <v>0</v>
      </c>
      <c r="AD11" s="592">
        <f t="shared" si="0"/>
        <v>0</v>
      </c>
      <c r="AE11" s="592">
        <f t="shared" si="0"/>
        <v>0</v>
      </c>
      <c r="AF11" s="592">
        <f t="shared" si="0"/>
        <v>0</v>
      </c>
      <c r="AG11" s="592">
        <f t="shared" si="0"/>
        <v>0</v>
      </c>
      <c r="AH11" s="592">
        <f t="shared" si="0"/>
        <v>0</v>
      </c>
      <c r="AI11" s="592">
        <f t="shared" si="0"/>
        <v>0</v>
      </c>
      <c r="AJ11" s="592">
        <f t="shared" si="0"/>
        <v>0</v>
      </c>
      <c r="AK11" s="592">
        <f t="shared" si="0"/>
        <v>0</v>
      </c>
      <c r="AL11" s="592">
        <f t="shared" si="0"/>
        <v>0</v>
      </c>
      <c r="AM11" s="593">
        <f t="shared" si="0"/>
        <v>0</v>
      </c>
      <c r="AN11" s="400">
        <f t="shared" si="2"/>
        <v>0</v>
      </c>
      <c r="AO11" s="307">
        <f t="shared" si="3"/>
        <v>0</v>
      </c>
      <c r="AP11" s="307">
        <f t="shared" si="4"/>
        <v>0</v>
      </c>
      <c r="AQ11" s="308">
        <f t="shared" si="5"/>
        <v>0</v>
      </c>
    </row>
    <row r="12" spans="1:43" s="97" customFormat="1" ht="21.75" customHeight="1" x14ac:dyDescent="0.2">
      <c r="A12" s="177"/>
      <c r="B12" s="175"/>
      <c r="C12" s="460"/>
      <c r="D12" s="465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466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591">
        <f t="shared" si="1"/>
        <v>0</v>
      </c>
      <c r="AC12" s="592">
        <f t="shared" si="0"/>
        <v>0</v>
      </c>
      <c r="AD12" s="592">
        <f t="shared" si="0"/>
        <v>0</v>
      </c>
      <c r="AE12" s="592">
        <f t="shared" si="0"/>
        <v>0</v>
      </c>
      <c r="AF12" s="592">
        <f t="shared" si="0"/>
        <v>0</v>
      </c>
      <c r="AG12" s="592">
        <f t="shared" si="0"/>
        <v>0</v>
      </c>
      <c r="AH12" s="592">
        <f t="shared" si="0"/>
        <v>0</v>
      </c>
      <c r="AI12" s="592">
        <f t="shared" si="0"/>
        <v>0</v>
      </c>
      <c r="AJ12" s="592">
        <f t="shared" si="0"/>
        <v>0</v>
      </c>
      <c r="AK12" s="592">
        <f t="shared" si="0"/>
        <v>0</v>
      </c>
      <c r="AL12" s="592">
        <f t="shared" si="0"/>
        <v>0</v>
      </c>
      <c r="AM12" s="593">
        <f t="shared" si="0"/>
        <v>0</v>
      </c>
      <c r="AN12" s="400">
        <f t="shared" si="2"/>
        <v>0</v>
      </c>
      <c r="AO12" s="307">
        <f t="shared" si="3"/>
        <v>0</v>
      </c>
      <c r="AP12" s="307">
        <f t="shared" si="4"/>
        <v>0</v>
      </c>
      <c r="AQ12" s="308">
        <f t="shared" si="5"/>
        <v>0</v>
      </c>
    </row>
    <row r="13" spans="1:43" s="97" customFormat="1" ht="21.75" customHeight="1" x14ac:dyDescent="0.2">
      <c r="A13" s="177"/>
      <c r="B13" s="175"/>
      <c r="C13" s="460"/>
      <c r="D13" s="465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466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591">
        <f t="shared" si="1"/>
        <v>0</v>
      </c>
      <c r="AC13" s="592">
        <f t="shared" si="0"/>
        <v>0</v>
      </c>
      <c r="AD13" s="592">
        <f t="shared" si="0"/>
        <v>0</v>
      </c>
      <c r="AE13" s="592">
        <f t="shared" si="0"/>
        <v>0</v>
      </c>
      <c r="AF13" s="592">
        <f t="shared" si="0"/>
        <v>0</v>
      </c>
      <c r="AG13" s="592">
        <f t="shared" si="0"/>
        <v>0</v>
      </c>
      <c r="AH13" s="592">
        <f t="shared" si="0"/>
        <v>0</v>
      </c>
      <c r="AI13" s="592">
        <f t="shared" si="0"/>
        <v>0</v>
      </c>
      <c r="AJ13" s="592">
        <f t="shared" si="0"/>
        <v>0</v>
      </c>
      <c r="AK13" s="592">
        <f t="shared" si="0"/>
        <v>0</v>
      </c>
      <c r="AL13" s="592">
        <f t="shared" si="0"/>
        <v>0</v>
      </c>
      <c r="AM13" s="593">
        <f t="shared" si="0"/>
        <v>0</v>
      </c>
      <c r="AN13" s="400">
        <f t="shared" si="2"/>
        <v>0</v>
      </c>
      <c r="AO13" s="307">
        <f t="shared" si="3"/>
        <v>0</v>
      </c>
      <c r="AP13" s="307">
        <f t="shared" si="4"/>
        <v>0</v>
      </c>
      <c r="AQ13" s="308">
        <f t="shared" si="5"/>
        <v>0</v>
      </c>
    </row>
    <row r="14" spans="1:43" s="97" customFormat="1" ht="21.75" customHeight="1" x14ac:dyDescent="0.2">
      <c r="A14" s="177"/>
      <c r="B14" s="175"/>
      <c r="C14" s="460"/>
      <c r="D14" s="465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466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591">
        <f t="shared" si="1"/>
        <v>0</v>
      </c>
      <c r="AC14" s="592">
        <f t="shared" si="0"/>
        <v>0</v>
      </c>
      <c r="AD14" s="592">
        <f t="shared" si="0"/>
        <v>0</v>
      </c>
      <c r="AE14" s="592">
        <f t="shared" si="0"/>
        <v>0</v>
      </c>
      <c r="AF14" s="592">
        <f t="shared" si="0"/>
        <v>0</v>
      </c>
      <c r="AG14" s="592">
        <f t="shared" si="0"/>
        <v>0</v>
      </c>
      <c r="AH14" s="592">
        <f t="shared" si="0"/>
        <v>0</v>
      </c>
      <c r="AI14" s="592">
        <f t="shared" si="0"/>
        <v>0</v>
      </c>
      <c r="AJ14" s="592">
        <f t="shared" si="0"/>
        <v>0</v>
      </c>
      <c r="AK14" s="592">
        <f t="shared" si="0"/>
        <v>0</v>
      </c>
      <c r="AL14" s="592">
        <f t="shared" si="0"/>
        <v>0</v>
      </c>
      <c r="AM14" s="593">
        <f t="shared" si="0"/>
        <v>0</v>
      </c>
      <c r="AN14" s="400">
        <f t="shared" si="2"/>
        <v>0</v>
      </c>
      <c r="AO14" s="307">
        <f t="shared" si="3"/>
        <v>0</v>
      </c>
      <c r="AP14" s="307">
        <f t="shared" si="4"/>
        <v>0</v>
      </c>
      <c r="AQ14" s="308">
        <f t="shared" si="5"/>
        <v>0</v>
      </c>
    </row>
    <row r="15" spans="1:43" s="97" customFormat="1" ht="21.75" customHeight="1" x14ac:dyDescent="0.2">
      <c r="A15" s="177"/>
      <c r="B15" s="175"/>
      <c r="C15" s="460"/>
      <c r="D15" s="465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466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591">
        <f t="shared" si="1"/>
        <v>0</v>
      </c>
      <c r="AC15" s="592">
        <f t="shared" si="0"/>
        <v>0</v>
      </c>
      <c r="AD15" s="592">
        <f t="shared" si="0"/>
        <v>0</v>
      </c>
      <c r="AE15" s="592">
        <f t="shared" si="0"/>
        <v>0</v>
      </c>
      <c r="AF15" s="592">
        <f t="shared" si="0"/>
        <v>0</v>
      </c>
      <c r="AG15" s="592">
        <f t="shared" si="0"/>
        <v>0</v>
      </c>
      <c r="AH15" s="592">
        <f t="shared" si="0"/>
        <v>0</v>
      </c>
      <c r="AI15" s="592">
        <f t="shared" si="0"/>
        <v>0</v>
      </c>
      <c r="AJ15" s="592">
        <f t="shared" si="0"/>
        <v>0</v>
      </c>
      <c r="AK15" s="592">
        <f t="shared" si="0"/>
        <v>0</v>
      </c>
      <c r="AL15" s="592">
        <f t="shared" si="0"/>
        <v>0</v>
      </c>
      <c r="AM15" s="593">
        <f t="shared" si="0"/>
        <v>0</v>
      </c>
      <c r="AN15" s="400">
        <f t="shared" si="2"/>
        <v>0</v>
      </c>
      <c r="AO15" s="307">
        <f t="shared" si="3"/>
        <v>0</v>
      </c>
      <c r="AP15" s="307">
        <f t="shared" si="4"/>
        <v>0</v>
      </c>
      <c r="AQ15" s="308">
        <f t="shared" si="5"/>
        <v>0</v>
      </c>
    </row>
    <row r="16" spans="1:43" s="97" customFormat="1" ht="21.75" customHeight="1" x14ac:dyDescent="0.2">
      <c r="A16" s="177"/>
      <c r="B16" s="175"/>
      <c r="C16" s="460"/>
      <c r="D16" s="465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466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591">
        <f t="shared" si="1"/>
        <v>0</v>
      </c>
      <c r="AC16" s="592">
        <f t="shared" si="0"/>
        <v>0</v>
      </c>
      <c r="AD16" s="592">
        <f t="shared" si="0"/>
        <v>0</v>
      </c>
      <c r="AE16" s="592">
        <f t="shared" si="0"/>
        <v>0</v>
      </c>
      <c r="AF16" s="592">
        <f t="shared" si="0"/>
        <v>0</v>
      </c>
      <c r="AG16" s="592">
        <f t="shared" si="0"/>
        <v>0</v>
      </c>
      <c r="AH16" s="592">
        <f t="shared" si="0"/>
        <v>0</v>
      </c>
      <c r="AI16" s="592">
        <f t="shared" si="0"/>
        <v>0</v>
      </c>
      <c r="AJ16" s="592">
        <f t="shared" si="0"/>
        <v>0</v>
      </c>
      <c r="AK16" s="592">
        <f t="shared" si="0"/>
        <v>0</v>
      </c>
      <c r="AL16" s="592">
        <f t="shared" si="0"/>
        <v>0</v>
      </c>
      <c r="AM16" s="593">
        <f t="shared" si="0"/>
        <v>0</v>
      </c>
      <c r="AN16" s="400">
        <f t="shared" si="2"/>
        <v>0</v>
      </c>
      <c r="AO16" s="307">
        <f t="shared" si="3"/>
        <v>0</v>
      </c>
      <c r="AP16" s="307">
        <f t="shared" si="4"/>
        <v>0</v>
      </c>
      <c r="AQ16" s="308">
        <f t="shared" si="5"/>
        <v>0</v>
      </c>
    </row>
    <row r="17" spans="1:43" s="97" customFormat="1" ht="21.75" customHeight="1" x14ac:dyDescent="0.2">
      <c r="A17" s="177"/>
      <c r="B17" s="175"/>
      <c r="C17" s="460"/>
      <c r="D17" s="465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466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591">
        <f t="shared" si="1"/>
        <v>0</v>
      </c>
      <c r="AC17" s="592">
        <f t="shared" si="0"/>
        <v>0</v>
      </c>
      <c r="AD17" s="592">
        <f t="shared" si="0"/>
        <v>0</v>
      </c>
      <c r="AE17" s="592">
        <f t="shared" si="0"/>
        <v>0</v>
      </c>
      <c r="AF17" s="592">
        <f t="shared" si="0"/>
        <v>0</v>
      </c>
      <c r="AG17" s="592">
        <f t="shared" si="0"/>
        <v>0</v>
      </c>
      <c r="AH17" s="592">
        <f t="shared" si="0"/>
        <v>0</v>
      </c>
      <c r="AI17" s="592">
        <f t="shared" si="0"/>
        <v>0</v>
      </c>
      <c r="AJ17" s="592">
        <f t="shared" si="0"/>
        <v>0</v>
      </c>
      <c r="AK17" s="592">
        <f t="shared" si="0"/>
        <v>0</v>
      </c>
      <c r="AL17" s="592">
        <f t="shared" si="0"/>
        <v>0</v>
      </c>
      <c r="AM17" s="593">
        <f t="shared" si="0"/>
        <v>0</v>
      </c>
      <c r="AN17" s="400">
        <f t="shared" si="2"/>
        <v>0</v>
      </c>
      <c r="AO17" s="307">
        <f t="shared" si="3"/>
        <v>0</v>
      </c>
      <c r="AP17" s="307">
        <f t="shared" si="4"/>
        <v>0</v>
      </c>
      <c r="AQ17" s="308">
        <f t="shared" si="5"/>
        <v>0</v>
      </c>
    </row>
    <row r="18" spans="1:43" s="97" customFormat="1" ht="21.75" customHeight="1" x14ac:dyDescent="0.2">
      <c r="A18" s="177"/>
      <c r="B18" s="175"/>
      <c r="C18" s="460"/>
      <c r="D18" s="465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466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591">
        <f t="shared" si="1"/>
        <v>0</v>
      </c>
      <c r="AC18" s="592">
        <f t="shared" si="0"/>
        <v>0</v>
      </c>
      <c r="AD18" s="592">
        <f t="shared" si="0"/>
        <v>0</v>
      </c>
      <c r="AE18" s="592">
        <f t="shared" si="0"/>
        <v>0</v>
      </c>
      <c r="AF18" s="592">
        <f t="shared" si="0"/>
        <v>0</v>
      </c>
      <c r="AG18" s="592">
        <f t="shared" si="0"/>
        <v>0</v>
      </c>
      <c r="AH18" s="592">
        <f t="shared" si="0"/>
        <v>0</v>
      </c>
      <c r="AI18" s="592">
        <f t="shared" si="0"/>
        <v>0</v>
      </c>
      <c r="AJ18" s="592">
        <f t="shared" si="0"/>
        <v>0</v>
      </c>
      <c r="AK18" s="592">
        <f t="shared" si="0"/>
        <v>0</v>
      </c>
      <c r="AL18" s="592">
        <f t="shared" si="0"/>
        <v>0</v>
      </c>
      <c r="AM18" s="593">
        <f t="shared" si="0"/>
        <v>0</v>
      </c>
      <c r="AN18" s="400">
        <f t="shared" si="2"/>
        <v>0</v>
      </c>
      <c r="AO18" s="307">
        <f t="shared" si="3"/>
        <v>0</v>
      </c>
      <c r="AP18" s="307">
        <f t="shared" si="4"/>
        <v>0</v>
      </c>
      <c r="AQ18" s="308">
        <f t="shared" si="5"/>
        <v>0</v>
      </c>
    </row>
    <row r="19" spans="1:43" s="97" customFormat="1" ht="21.75" customHeight="1" x14ac:dyDescent="0.2">
      <c r="A19" s="177"/>
      <c r="B19" s="175"/>
      <c r="C19" s="460"/>
      <c r="D19" s="465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466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591">
        <f t="shared" si="1"/>
        <v>0</v>
      </c>
      <c r="AC19" s="592">
        <f t="shared" si="0"/>
        <v>0</v>
      </c>
      <c r="AD19" s="592">
        <f t="shared" si="0"/>
        <v>0</v>
      </c>
      <c r="AE19" s="592">
        <f t="shared" si="0"/>
        <v>0</v>
      </c>
      <c r="AF19" s="592">
        <f t="shared" si="0"/>
        <v>0</v>
      </c>
      <c r="AG19" s="592">
        <f t="shared" si="0"/>
        <v>0</v>
      </c>
      <c r="AH19" s="592">
        <f t="shared" si="0"/>
        <v>0</v>
      </c>
      <c r="AI19" s="592">
        <f t="shared" si="0"/>
        <v>0</v>
      </c>
      <c r="AJ19" s="592">
        <f t="shared" si="0"/>
        <v>0</v>
      </c>
      <c r="AK19" s="592">
        <f t="shared" si="0"/>
        <v>0</v>
      </c>
      <c r="AL19" s="592">
        <f t="shared" si="0"/>
        <v>0</v>
      </c>
      <c r="AM19" s="593">
        <f t="shared" si="0"/>
        <v>0</v>
      </c>
      <c r="AN19" s="400">
        <f t="shared" si="2"/>
        <v>0</v>
      </c>
      <c r="AO19" s="307">
        <f t="shared" si="3"/>
        <v>0</v>
      </c>
      <c r="AP19" s="307">
        <f t="shared" si="4"/>
        <v>0</v>
      </c>
      <c r="AQ19" s="308">
        <f t="shared" si="5"/>
        <v>0</v>
      </c>
    </row>
    <row r="20" spans="1:43" s="97" customFormat="1" ht="21.75" customHeight="1" x14ac:dyDescent="0.2">
      <c r="A20" s="177"/>
      <c r="B20" s="175"/>
      <c r="C20" s="460"/>
      <c r="D20" s="465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466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591">
        <f t="shared" si="1"/>
        <v>0</v>
      </c>
      <c r="AC20" s="592">
        <f t="shared" si="0"/>
        <v>0</v>
      </c>
      <c r="AD20" s="592">
        <f t="shared" si="0"/>
        <v>0</v>
      </c>
      <c r="AE20" s="592">
        <f t="shared" si="0"/>
        <v>0</v>
      </c>
      <c r="AF20" s="592">
        <f t="shared" si="0"/>
        <v>0</v>
      </c>
      <c r="AG20" s="592">
        <f t="shared" si="0"/>
        <v>0</v>
      </c>
      <c r="AH20" s="592">
        <f t="shared" si="0"/>
        <v>0</v>
      </c>
      <c r="AI20" s="592">
        <f t="shared" si="0"/>
        <v>0</v>
      </c>
      <c r="AJ20" s="592">
        <f t="shared" si="0"/>
        <v>0</v>
      </c>
      <c r="AK20" s="592">
        <f t="shared" si="0"/>
        <v>0</v>
      </c>
      <c r="AL20" s="592">
        <f t="shared" si="0"/>
        <v>0</v>
      </c>
      <c r="AM20" s="593">
        <f t="shared" si="0"/>
        <v>0</v>
      </c>
      <c r="AN20" s="400">
        <f t="shared" si="2"/>
        <v>0</v>
      </c>
      <c r="AO20" s="307">
        <f t="shared" si="3"/>
        <v>0</v>
      </c>
      <c r="AP20" s="307">
        <f t="shared" si="4"/>
        <v>0</v>
      </c>
      <c r="AQ20" s="308">
        <f t="shared" si="5"/>
        <v>0</v>
      </c>
    </row>
    <row r="21" spans="1:43" s="97" customFormat="1" ht="21.75" customHeight="1" x14ac:dyDescent="0.2">
      <c r="A21" s="177"/>
      <c r="B21" s="175"/>
      <c r="C21" s="460"/>
      <c r="D21" s="465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466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591">
        <f t="shared" si="1"/>
        <v>0</v>
      </c>
      <c r="AC21" s="592">
        <f t="shared" si="0"/>
        <v>0</v>
      </c>
      <c r="AD21" s="592">
        <f t="shared" si="0"/>
        <v>0</v>
      </c>
      <c r="AE21" s="592">
        <f t="shared" si="0"/>
        <v>0</v>
      </c>
      <c r="AF21" s="592">
        <f t="shared" si="0"/>
        <v>0</v>
      </c>
      <c r="AG21" s="592">
        <f t="shared" si="0"/>
        <v>0</v>
      </c>
      <c r="AH21" s="592">
        <f t="shared" si="0"/>
        <v>0</v>
      </c>
      <c r="AI21" s="592">
        <f t="shared" si="0"/>
        <v>0</v>
      </c>
      <c r="AJ21" s="592">
        <f t="shared" si="0"/>
        <v>0</v>
      </c>
      <c r="AK21" s="592">
        <f t="shared" si="0"/>
        <v>0</v>
      </c>
      <c r="AL21" s="592">
        <f t="shared" si="0"/>
        <v>0</v>
      </c>
      <c r="AM21" s="593">
        <f t="shared" si="0"/>
        <v>0</v>
      </c>
      <c r="AN21" s="400">
        <f t="shared" si="2"/>
        <v>0</v>
      </c>
      <c r="AO21" s="307">
        <f t="shared" si="3"/>
        <v>0</v>
      </c>
      <c r="AP21" s="307">
        <f t="shared" si="4"/>
        <v>0</v>
      </c>
      <c r="AQ21" s="308">
        <f t="shared" si="5"/>
        <v>0</v>
      </c>
    </row>
    <row r="22" spans="1:43" s="97" customFormat="1" ht="21.75" customHeight="1" x14ac:dyDescent="0.2">
      <c r="A22" s="177"/>
      <c r="B22" s="175"/>
      <c r="C22" s="460"/>
      <c r="D22" s="465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466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591">
        <f t="shared" si="1"/>
        <v>0</v>
      </c>
      <c r="AC22" s="592">
        <f t="shared" si="1"/>
        <v>0</v>
      </c>
      <c r="AD22" s="592">
        <f t="shared" si="1"/>
        <v>0</v>
      </c>
      <c r="AE22" s="592">
        <f t="shared" si="1"/>
        <v>0</v>
      </c>
      <c r="AF22" s="592">
        <f t="shared" si="1"/>
        <v>0</v>
      </c>
      <c r="AG22" s="592">
        <f t="shared" si="1"/>
        <v>0</v>
      </c>
      <c r="AH22" s="592">
        <f t="shared" si="1"/>
        <v>0</v>
      </c>
      <c r="AI22" s="592">
        <f t="shared" si="1"/>
        <v>0</v>
      </c>
      <c r="AJ22" s="592">
        <f t="shared" si="1"/>
        <v>0</v>
      </c>
      <c r="AK22" s="592">
        <f t="shared" si="1"/>
        <v>0</v>
      </c>
      <c r="AL22" s="592">
        <f t="shared" si="1"/>
        <v>0</v>
      </c>
      <c r="AM22" s="593">
        <f t="shared" si="1"/>
        <v>0</v>
      </c>
      <c r="AN22" s="400">
        <f t="shared" si="2"/>
        <v>0</v>
      </c>
      <c r="AO22" s="307">
        <f t="shared" si="3"/>
        <v>0</v>
      </c>
      <c r="AP22" s="307">
        <f t="shared" si="4"/>
        <v>0</v>
      </c>
      <c r="AQ22" s="308">
        <f t="shared" si="5"/>
        <v>0</v>
      </c>
    </row>
    <row r="23" spans="1:43" s="97" customFormat="1" ht="21.75" customHeight="1" x14ac:dyDescent="0.2">
      <c r="A23" s="177"/>
      <c r="B23" s="175"/>
      <c r="C23" s="460"/>
      <c r="D23" s="465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466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591">
        <f t="shared" si="1"/>
        <v>0</v>
      </c>
      <c r="AC23" s="592">
        <f t="shared" si="1"/>
        <v>0</v>
      </c>
      <c r="AD23" s="592">
        <f t="shared" si="1"/>
        <v>0</v>
      </c>
      <c r="AE23" s="592">
        <f t="shared" si="1"/>
        <v>0</v>
      </c>
      <c r="AF23" s="592">
        <f t="shared" si="1"/>
        <v>0</v>
      </c>
      <c r="AG23" s="592">
        <f t="shared" si="1"/>
        <v>0</v>
      </c>
      <c r="AH23" s="592">
        <f t="shared" si="1"/>
        <v>0</v>
      </c>
      <c r="AI23" s="592">
        <f t="shared" si="1"/>
        <v>0</v>
      </c>
      <c r="AJ23" s="592">
        <f t="shared" si="1"/>
        <v>0</v>
      </c>
      <c r="AK23" s="592">
        <f t="shared" si="1"/>
        <v>0</v>
      </c>
      <c r="AL23" s="592">
        <f t="shared" si="1"/>
        <v>0</v>
      </c>
      <c r="AM23" s="593">
        <f t="shared" si="1"/>
        <v>0</v>
      </c>
      <c r="AN23" s="400">
        <f t="shared" si="2"/>
        <v>0</v>
      </c>
      <c r="AO23" s="307">
        <f t="shared" si="3"/>
        <v>0</v>
      </c>
      <c r="AP23" s="307">
        <f t="shared" si="4"/>
        <v>0</v>
      </c>
      <c r="AQ23" s="308">
        <f t="shared" si="5"/>
        <v>0</v>
      </c>
    </row>
    <row r="24" spans="1:43" s="97" customFormat="1" ht="21.75" customHeight="1" x14ac:dyDescent="0.2">
      <c r="A24" s="177"/>
      <c r="B24" s="175"/>
      <c r="C24" s="460"/>
      <c r="D24" s="465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466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591">
        <f t="shared" si="1"/>
        <v>0</v>
      </c>
      <c r="AC24" s="592">
        <f t="shared" si="1"/>
        <v>0</v>
      </c>
      <c r="AD24" s="592">
        <f t="shared" si="1"/>
        <v>0</v>
      </c>
      <c r="AE24" s="592">
        <f t="shared" si="1"/>
        <v>0</v>
      </c>
      <c r="AF24" s="592">
        <f t="shared" si="1"/>
        <v>0</v>
      </c>
      <c r="AG24" s="592">
        <f t="shared" si="1"/>
        <v>0</v>
      </c>
      <c r="AH24" s="592">
        <f t="shared" si="1"/>
        <v>0</v>
      </c>
      <c r="AI24" s="592">
        <f t="shared" si="1"/>
        <v>0</v>
      </c>
      <c r="AJ24" s="592">
        <f t="shared" si="1"/>
        <v>0</v>
      </c>
      <c r="AK24" s="592">
        <f t="shared" si="1"/>
        <v>0</v>
      </c>
      <c r="AL24" s="592">
        <f t="shared" si="1"/>
        <v>0</v>
      </c>
      <c r="AM24" s="593">
        <f t="shared" si="1"/>
        <v>0</v>
      </c>
      <c r="AN24" s="400">
        <f t="shared" si="2"/>
        <v>0</v>
      </c>
      <c r="AO24" s="307">
        <f t="shared" si="3"/>
        <v>0</v>
      </c>
      <c r="AP24" s="307">
        <f t="shared" si="4"/>
        <v>0</v>
      </c>
      <c r="AQ24" s="308">
        <f t="shared" si="5"/>
        <v>0</v>
      </c>
    </row>
    <row r="25" spans="1:43" s="97" customFormat="1" ht="21.75" customHeight="1" x14ac:dyDescent="0.2">
      <c r="A25" s="177"/>
      <c r="B25" s="175"/>
      <c r="C25" s="460"/>
      <c r="D25" s="465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466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591">
        <f t="shared" si="1"/>
        <v>0</v>
      </c>
      <c r="AC25" s="592">
        <f t="shared" si="1"/>
        <v>0</v>
      </c>
      <c r="AD25" s="592">
        <f t="shared" si="1"/>
        <v>0</v>
      </c>
      <c r="AE25" s="592">
        <f t="shared" si="1"/>
        <v>0</v>
      </c>
      <c r="AF25" s="592">
        <f t="shared" si="1"/>
        <v>0</v>
      </c>
      <c r="AG25" s="592">
        <f t="shared" si="1"/>
        <v>0</v>
      </c>
      <c r="AH25" s="592">
        <f t="shared" si="1"/>
        <v>0</v>
      </c>
      <c r="AI25" s="592">
        <f t="shared" si="1"/>
        <v>0</v>
      </c>
      <c r="AJ25" s="592">
        <f t="shared" si="1"/>
        <v>0</v>
      </c>
      <c r="AK25" s="592">
        <f t="shared" si="1"/>
        <v>0</v>
      </c>
      <c r="AL25" s="592">
        <f t="shared" si="1"/>
        <v>0</v>
      </c>
      <c r="AM25" s="593">
        <f t="shared" si="1"/>
        <v>0</v>
      </c>
      <c r="AN25" s="400">
        <f t="shared" si="2"/>
        <v>0</v>
      </c>
      <c r="AO25" s="307">
        <f t="shared" si="3"/>
        <v>0</v>
      </c>
      <c r="AP25" s="307">
        <f t="shared" si="4"/>
        <v>0</v>
      </c>
      <c r="AQ25" s="308">
        <f t="shared" si="5"/>
        <v>0</v>
      </c>
    </row>
    <row r="26" spans="1:43" s="97" customFormat="1" ht="21.75" customHeight="1" thickBot="1" x14ac:dyDescent="0.25">
      <c r="A26" s="177"/>
      <c r="B26" s="175"/>
      <c r="C26" s="460"/>
      <c r="D26" s="465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466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594">
        <f t="shared" si="1"/>
        <v>0</v>
      </c>
      <c r="AC26" s="595">
        <f t="shared" si="1"/>
        <v>0</v>
      </c>
      <c r="AD26" s="595">
        <f t="shared" si="1"/>
        <v>0</v>
      </c>
      <c r="AE26" s="595">
        <f t="shared" si="1"/>
        <v>0</v>
      </c>
      <c r="AF26" s="595">
        <f t="shared" si="1"/>
        <v>0</v>
      </c>
      <c r="AG26" s="595">
        <f t="shared" si="1"/>
        <v>0</v>
      </c>
      <c r="AH26" s="595">
        <f t="shared" si="1"/>
        <v>0</v>
      </c>
      <c r="AI26" s="595">
        <f t="shared" si="1"/>
        <v>0</v>
      </c>
      <c r="AJ26" s="595">
        <f t="shared" si="1"/>
        <v>0</v>
      </c>
      <c r="AK26" s="595">
        <f t="shared" si="1"/>
        <v>0</v>
      </c>
      <c r="AL26" s="595">
        <f t="shared" si="1"/>
        <v>0</v>
      </c>
      <c r="AM26" s="596">
        <f t="shared" si="1"/>
        <v>0</v>
      </c>
      <c r="AN26" s="401">
        <f t="shared" si="2"/>
        <v>0</v>
      </c>
      <c r="AO26" s="378">
        <f t="shared" si="3"/>
        <v>0</v>
      </c>
      <c r="AP26" s="378">
        <f t="shared" si="4"/>
        <v>0</v>
      </c>
      <c r="AQ26" s="382">
        <f t="shared" si="5"/>
        <v>0</v>
      </c>
    </row>
    <row r="27" spans="1:43" s="97" customFormat="1" ht="26.25" customHeight="1" thickBot="1" x14ac:dyDescent="0.25">
      <c r="A27" s="334" t="s">
        <v>28</v>
      </c>
      <c r="B27" s="335"/>
      <c r="C27" s="335"/>
      <c r="D27" s="467">
        <f>SUM(D6:D26)</f>
        <v>0</v>
      </c>
      <c r="E27" s="380">
        <f t="shared" ref="E27:AQ27" si="6">SUM(E6:E26)</f>
        <v>0</v>
      </c>
      <c r="F27" s="380">
        <f t="shared" si="6"/>
        <v>0</v>
      </c>
      <c r="G27" s="380">
        <f t="shared" si="6"/>
        <v>0</v>
      </c>
      <c r="H27" s="380">
        <f t="shared" si="6"/>
        <v>0</v>
      </c>
      <c r="I27" s="380">
        <f t="shared" si="6"/>
        <v>0</v>
      </c>
      <c r="J27" s="380">
        <f t="shared" si="6"/>
        <v>0</v>
      </c>
      <c r="K27" s="380">
        <f t="shared" si="6"/>
        <v>0</v>
      </c>
      <c r="L27" s="380">
        <f t="shared" si="6"/>
        <v>0</v>
      </c>
      <c r="M27" s="380">
        <f t="shared" si="6"/>
        <v>0</v>
      </c>
      <c r="N27" s="380">
        <f t="shared" si="6"/>
        <v>0</v>
      </c>
      <c r="O27" s="468">
        <f t="shared" si="6"/>
        <v>0</v>
      </c>
      <c r="P27" s="470">
        <f t="shared" si="6"/>
        <v>0</v>
      </c>
      <c r="Q27" s="381">
        <f t="shared" si="6"/>
        <v>0</v>
      </c>
      <c r="R27" s="381">
        <f t="shared" si="6"/>
        <v>0</v>
      </c>
      <c r="S27" s="381">
        <f t="shared" si="6"/>
        <v>0</v>
      </c>
      <c r="T27" s="381">
        <f t="shared" si="6"/>
        <v>0</v>
      </c>
      <c r="U27" s="381">
        <f t="shared" si="6"/>
        <v>0</v>
      </c>
      <c r="V27" s="381">
        <f t="shared" si="6"/>
        <v>0</v>
      </c>
      <c r="W27" s="381">
        <f t="shared" si="6"/>
        <v>0</v>
      </c>
      <c r="X27" s="381">
        <f t="shared" si="6"/>
        <v>0</v>
      </c>
      <c r="Y27" s="381">
        <f t="shared" si="6"/>
        <v>0</v>
      </c>
      <c r="Z27" s="381">
        <f t="shared" si="6"/>
        <v>0</v>
      </c>
      <c r="AA27" s="471">
        <f t="shared" si="6"/>
        <v>0</v>
      </c>
      <c r="AB27" s="469">
        <f t="shared" si="6"/>
        <v>0</v>
      </c>
      <c r="AC27" s="338">
        <f t="shared" si="6"/>
        <v>0</v>
      </c>
      <c r="AD27" s="338">
        <f t="shared" si="6"/>
        <v>0</v>
      </c>
      <c r="AE27" s="338">
        <f t="shared" si="6"/>
        <v>0</v>
      </c>
      <c r="AF27" s="338">
        <f t="shared" si="6"/>
        <v>0</v>
      </c>
      <c r="AG27" s="338">
        <f t="shared" si="6"/>
        <v>0</v>
      </c>
      <c r="AH27" s="338">
        <f t="shared" si="6"/>
        <v>0</v>
      </c>
      <c r="AI27" s="338">
        <f t="shared" si="6"/>
        <v>0</v>
      </c>
      <c r="AJ27" s="338">
        <f t="shared" si="6"/>
        <v>0</v>
      </c>
      <c r="AK27" s="338">
        <f t="shared" si="6"/>
        <v>0</v>
      </c>
      <c r="AL27" s="338">
        <f t="shared" si="6"/>
        <v>0</v>
      </c>
      <c r="AM27" s="338">
        <f t="shared" si="6"/>
        <v>0</v>
      </c>
      <c r="AN27" s="402">
        <f t="shared" si="6"/>
        <v>0</v>
      </c>
      <c r="AO27" s="379">
        <f t="shared" si="6"/>
        <v>0</v>
      </c>
      <c r="AP27" s="379">
        <f t="shared" si="6"/>
        <v>0</v>
      </c>
      <c r="AQ27" s="403">
        <f t="shared" si="6"/>
        <v>0</v>
      </c>
    </row>
  </sheetData>
  <sheetProtection algorithmName="SHA-512" hashValue="QSyIYwr11cCEQvFh/Co6Ho1JX5VQmLlJLVkK1YWCNkA2vJGkjACZDssDPduAj800Hl1KogBZH9d5O6sPQoodyQ==" saltValue="AVuRSebZ0SjslRRVaxgg2w==" spinCount="100000" sheet="1" formatCells="0" formatColumns="0" formatRows="0"/>
  <mergeCells count="13">
    <mergeCell ref="AB4:AM4"/>
    <mergeCell ref="AN4:AQ4"/>
    <mergeCell ref="A4:A5"/>
    <mergeCell ref="B4:B5"/>
    <mergeCell ref="C4:C5"/>
    <mergeCell ref="D4:O4"/>
    <mergeCell ref="P4:AA4"/>
    <mergeCell ref="P1:U1"/>
    <mergeCell ref="Q2:U2"/>
    <mergeCell ref="B1:G1"/>
    <mergeCell ref="C2:G2"/>
    <mergeCell ref="AB1:AG1"/>
    <mergeCell ref="AC2:AG2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8" fitToWidth="3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  <colBreaks count="2" manualBreakCount="2">
    <brk id="15" max="1048575" man="1"/>
    <brk id="2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>
    <pageSetUpPr fitToPage="1"/>
  </sheetPr>
  <dimension ref="A1:I27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.75" x14ac:dyDescent="0.2"/>
  <cols>
    <col min="1" max="1" width="45.42578125" style="11" customWidth="1"/>
    <col min="2" max="5" width="18.7109375" style="11" customWidth="1"/>
    <col min="6" max="17" width="15.7109375" style="11" customWidth="1"/>
    <col min="18" max="16384" width="11.42578125" style="11"/>
  </cols>
  <sheetData>
    <row r="1" spans="1:9" ht="60.75" customHeight="1" thickBot="1" x14ac:dyDescent="0.25">
      <c r="A1" s="726" t="s">
        <v>217</v>
      </c>
      <c r="B1" s="727"/>
      <c r="C1" s="727"/>
      <c r="D1" s="727"/>
      <c r="E1" s="760"/>
    </row>
    <row r="2" spans="1:9" s="14" customFormat="1" ht="20.25" customHeight="1" thickBot="1" x14ac:dyDescent="0.25">
      <c r="A2" s="77" t="s">
        <v>40</v>
      </c>
      <c r="B2" s="671"/>
      <c r="C2" s="671"/>
      <c r="D2" s="671"/>
      <c r="E2" s="672"/>
      <c r="F2" s="11"/>
      <c r="G2" s="11"/>
      <c r="H2" s="11"/>
      <c r="I2" s="11"/>
    </row>
    <row r="3" spans="1:9" ht="13.5" thickBot="1" x14ac:dyDescent="0.25">
      <c r="A3"/>
      <c r="B3"/>
    </row>
    <row r="4" spans="1:9" ht="21.75" customHeight="1" x14ac:dyDescent="0.2">
      <c r="A4" s="780" t="s">
        <v>32</v>
      </c>
      <c r="B4" s="764" t="s">
        <v>28</v>
      </c>
      <c r="C4" s="764"/>
      <c r="D4" s="764"/>
      <c r="E4" s="779"/>
    </row>
    <row r="5" spans="1:9" ht="21.75" customHeight="1" thickBot="1" x14ac:dyDescent="0.25">
      <c r="A5" s="781"/>
      <c r="B5" s="410" t="s">
        <v>128</v>
      </c>
      <c r="C5" s="410" t="s">
        <v>129</v>
      </c>
      <c r="D5" s="410" t="s">
        <v>130</v>
      </c>
      <c r="E5" s="415" t="s">
        <v>131</v>
      </c>
    </row>
    <row r="6" spans="1:9" ht="21.75" customHeight="1" x14ac:dyDescent="0.2">
      <c r="A6" s="404"/>
      <c r="B6" s="406"/>
      <c r="C6" s="407"/>
      <c r="D6" s="407"/>
      <c r="E6" s="412">
        <f>SUM(B6:D6)</f>
        <v>0</v>
      </c>
    </row>
    <row r="7" spans="1:9" ht="21.75" customHeight="1" x14ac:dyDescent="0.2">
      <c r="A7" s="186"/>
      <c r="B7" s="407"/>
      <c r="C7" s="407"/>
      <c r="D7" s="407"/>
      <c r="E7" s="412">
        <f t="shared" ref="E7:E19" si="0">SUM(B7:D7)</f>
        <v>0</v>
      </c>
    </row>
    <row r="8" spans="1:9" ht="21.75" customHeight="1" x14ac:dyDescent="0.2">
      <c r="A8" s="186"/>
      <c r="B8" s="407"/>
      <c r="C8" s="407"/>
      <c r="D8" s="407"/>
      <c r="E8" s="412">
        <f t="shared" si="0"/>
        <v>0</v>
      </c>
    </row>
    <row r="9" spans="1:9" ht="21.75" customHeight="1" x14ac:dyDescent="0.2">
      <c r="A9" s="186"/>
      <c r="B9" s="407"/>
      <c r="C9" s="407"/>
      <c r="D9" s="407"/>
      <c r="E9" s="412">
        <f t="shared" si="0"/>
        <v>0</v>
      </c>
    </row>
    <row r="10" spans="1:9" ht="21.75" customHeight="1" x14ac:dyDescent="0.2">
      <c r="A10" s="186"/>
      <c r="B10" s="407"/>
      <c r="C10" s="407"/>
      <c r="D10" s="407"/>
      <c r="E10" s="412">
        <f t="shared" si="0"/>
        <v>0</v>
      </c>
    </row>
    <row r="11" spans="1:9" ht="21.75" customHeight="1" x14ac:dyDescent="0.2">
      <c r="A11" s="186"/>
      <c r="B11" s="407"/>
      <c r="C11" s="407"/>
      <c r="D11" s="407"/>
      <c r="E11" s="412">
        <f t="shared" si="0"/>
        <v>0</v>
      </c>
    </row>
    <row r="12" spans="1:9" ht="21.75" customHeight="1" x14ac:dyDescent="0.2">
      <c r="A12" s="186"/>
      <c r="B12" s="407"/>
      <c r="C12" s="407"/>
      <c r="D12" s="407"/>
      <c r="E12" s="412">
        <f t="shared" si="0"/>
        <v>0</v>
      </c>
    </row>
    <row r="13" spans="1:9" ht="21.75" customHeight="1" x14ac:dyDescent="0.2">
      <c r="A13" s="186"/>
      <c r="B13" s="407"/>
      <c r="C13" s="407"/>
      <c r="D13" s="407"/>
      <c r="E13" s="412">
        <f t="shared" si="0"/>
        <v>0</v>
      </c>
    </row>
    <row r="14" spans="1:9" ht="21.75" customHeight="1" x14ac:dyDescent="0.2">
      <c r="A14" s="186"/>
      <c r="B14" s="407"/>
      <c r="C14" s="407"/>
      <c r="D14" s="407"/>
      <c r="E14" s="412">
        <f t="shared" si="0"/>
        <v>0</v>
      </c>
    </row>
    <row r="15" spans="1:9" ht="21.75" customHeight="1" x14ac:dyDescent="0.2">
      <c r="A15" s="186"/>
      <c r="B15" s="407"/>
      <c r="C15" s="407"/>
      <c r="D15" s="407"/>
      <c r="E15" s="412">
        <f t="shared" si="0"/>
        <v>0</v>
      </c>
    </row>
    <row r="16" spans="1:9" ht="21.75" customHeight="1" x14ac:dyDescent="0.2">
      <c r="A16" s="186"/>
      <c r="B16" s="407"/>
      <c r="C16" s="407"/>
      <c r="D16" s="407"/>
      <c r="E16" s="412">
        <f t="shared" si="0"/>
        <v>0</v>
      </c>
    </row>
    <row r="17" spans="1:5" ht="21.75" customHeight="1" x14ac:dyDescent="0.2">
      <c r="A17" s="186"/>
      <c r="B17" s="407"/>
      <c r="C17" s="407"/>
      <c r="D17" s="407"/>
      <c r="E17" s="412">
        <f t="shared" si="0"/>
        <v>0</v>
      </c>
    </row>
    <row r="18" spans="1:5" ht="21.75" customHeight="1" x14ac:dyDescent="0.2">
      <c r="A18" s="186"/>
      <c r="B18" s="407"/>
      <c r="C18" s="407"/>
      <c r="D18" s="407"/>
      <c r="E18" s="412">
        <f t="shared" si="0"/>
        <v>0</v>
      </c>
    </row>
    <row r="19" spans="1:5" ht="21.75" customHeight="1" thickBot="1" x14ac:dyDescent="0.25">
      <c r="A19" s="405"/>
      <c r="B19" s="408"/>
      <c r="C19" s="409"/>
      <c r="D19" s="409"/>
      <c r="E19" s="413">
        <f t="shared" si="0"/>
        <v>0</v>
      </c>
    </row>
    <row r="20" spans="1:5" s="97" customFormat="1" ht="21" customHeight="1" thickBot="1" x14ac:dyDescent="0.25">
      <c r="A20" s="414" t="s">
        <v>28</v>
      </c>
      <c r="B20" s="411">
        <f>SUM(B6:B19)</f>
        <v>0</v>
      </c>
      <c r="C20" s="411">
        <f t="shared" ref="C20:E20" si="1">SUM(C6:C19)</f>
        <v>0</v>
      </c>
      <c r="D20" s="411">
        <f t="shared" si="1"/>
        <v>0</v>
      </c>
      <c r="E20" s="416">
        <f t="shared" si="1"/>
        <v>0</v>
      </c>
    </row>
    <row r="21" spans="1:5" x14ac:dyDescent="0.2">
      <c r="B21" s="12"/>
    </row>
    <row r="22" spans="1:5" x14ac:dyDescent="0.2">
      <c r="B22" s="12"/>
    </row>
    <row r="23" spans="1:5" x14ac:dyDescent="0.2">
      <c r="B23" s="12"/>
    </row>
    <row r="24" spans="1:5" x14ac:dyDescent="0.2">
      <c r="B24" s="12"/>
    </row>
    <row r="25" spans="1:5" x14ac:dyDescent="0.2">
      <c r="B25" s="12"/>
    </row>
    <row r="26" spans="1:5" x14ac:dyDescent="0.2">
      <c r="B26" s="12"/>
    </row>
    <row r="27" spans="1:5" x14ac:dyDescent="0.2">
      <c r="B27" s="12"/>
    </row>
  </sheetData>
  <sheetProtection password="F499" sheet="1" objects="1" scenarios="1" formatCells="0" formatColumns="0" formatRows="0"/>
  <mergeCells count="4">
    <mergeCell ref="B4:E4"/>
    <mergeCell ref="A4:A5"/>
    <mergeCell ref="A1:E1"/>
    <mergeCell ref="B2:E2"/>
  </mergeCells>
  <printOptions horizontalCentered="1"/>
  <pageMargins left="0.70866141732283472" right="0.70866141732283472" top="0.98425196850393704" bottom="0.78740157480314965" header="0.31496062992125984" footer="0.31496062992125984"/>
  <pageSetup paperSize="9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25"/>
  <sheetViews>
    <sheetView tabSelected="1" zoomScale="85" zoomScaleNormal="85" workbookViewId="0">
      <selection activeCell="B25" sqref="B25"/>
    </sheetView>
  </sheetViews>
  <sheetFormatPr baseColWidth="10" defaultRowHeight="12.75" x14ac:dyDescent="0.2"/>
  <cols>
    <col min="1" max="1" width="12.7109375" style="279" customWidth="1"/>
    <col min="2" max="2" width="68.7109375" customWidth="1"/>
    <col min="3" max="3" width="10.7109375" customWidth="1"/>
    <col min="4" max="7" width="20.7109375" customWidth="1"/>
    <col min="8" max="15" width="11.42578125" style="11"/>
  </cols>
  <sheetData>
    <row r="1" spans="1:15" s="11" customFormat="1" ht="24.75" customHeight="1" thickBot="1" x14ac:dyDescent="0.25">
      <c r="A1" s="709" t="s">
        <v>267</v>
      </c>
      <c r="B1" s="710"/>
      <c r="C1" s="710"/>
      <c r="D1" s="710"/>
      <c r="E1" s="710"/>
      <c r="F1" s="710"/>
      <c r="G1" s="711"/>
    </row>
    <row r="2" spans="1:15" s="418" customFormat="1" ht="20.25" customHeight="1" thickBot="1" x14ac:dyDescent="0.25">
      <c r="A2" s="458" t="s">
        <v>40</v>
      </c>
      <c r="B2" s="786" t="s">
        <v>218</v>
      </c>
      <c r="C2" s="786"/>
      <c r="D2" s="786"/>
      <c r="E2" s="786"/>
      <c r="F2" s="786"/>
      <c r="G2" s="787"/>
      <c r="H2" s="11"/>
      <c r="I2" s="11"/>
      <c r="J2" s="11"/>
      <c r="K2" s="11"/>
      <c r="L2" s="11"/>
    </row>
    <row r="3" spans="1:15" x14ac:dyDescent="0.2">
      <c r="B3" s="419" t="s">
        <v>266</v>
      </c>
    </row>
    <row r="4" spans="1:15" x14ac:dyDescent="0.2">
      <c r="A4" s="75"/>
      <c r="B4" s="11"/>
      <c r="C4" s="11"/>
      <c r="D4" s="11"/>
    </row>
    <row r="5" spans="1:15" ht="16.5" thickBot="1" x14ac:dyDescent="0.3">
      <c r="A5" s="75"/>
      <c r="B5" s="420"/>
      <c r="C5" s="11"/>
      <c r="D5" s="11"/>
    </row>
    <row r="6" spans="1:15" ht="16.5" thickBot="1" x14ac:dyDescent="0.25">
      <c r="A6" s="785" t="s">
        <v>219</v>
      </c>
      <c r="B6" s="728"/>
      <c r="C6" s="728"/>
      <c r="D6" s="728"/>
      <c r="E6" s="728"/>
      <c r="F6" s="728"/>
      <c r="G6" s="729"/>
    </row>
    <row r="7" spans="1:15" ht="30.75" thickBot="1" x14ac:dyDescent="0.25">
      <c r="A7" s="455"/>
      <c r="B7" s="456"/>
      <c r="C7" s="453"/>
      <c r="D7" s="454" t="s">
        <v>128</v>
      </c>
      <c r="E7" s="454" t="s">
        <v>129</v>
      </c>
      <c r="F7" s="570" t="s">
        <v>130</v>
      </c>
      <c r="G7" s="569" t="s">
        <v>262</v>
      </c>
      <c r="H7" s="421"/>
    </row>
    <row r="8" spans="1:15" ht="27.75" customHeight="1" x14ac:dyDescent="0.2">
      <c r="A8" s="422" t="s">
        <v>220</v>
      </c>
      <c r="B8" s="423" t="s">
        <v>221</v>
      </c>
      <c r="C8" s="424" t="s">
        <v>10</v>
      </c>
      <c r="D8" s="447"/>
      <c r="E8" s="447"/>
      <c r="F8" s="448"/>
      <c r="G8" s="563">
        <f>SUM(D8:F8)</f>
        <v>0</v>
      </c>
    </row>
    <row r="9" spans="1:15" ht="25.5" x14ac:dyDescent="0.2">
      <c r="A9" s="425" t="s">
        <v>222</v>
      </c>
      <c r="B9" s="426" t="s">
        <v>223</v>
      </c>
      <c r="C9" s="40" t="s">
        <v>10</v>
      </c>
      <c r="D9" s="10"/>
      <c r="E9" s="10"/>
      <c r="F9" s="13"/>
      <c r="G9" s="564">
        <f>SUM(D9:F9)</f>
        <v>0</v>
      </c>
    </row>
    <row r="10" spans="1:15" ht="20.25" customHeight="1" x14ac:dyDescent="0.2">
      <c r="A10" s="427" t="s">
        <v>224</v>
      </c>
      <c r="B10" s="428" t="s">
        <v>225</v>
      </c>
      <c r="C10" s="429"/>
      <c r="D10" s="782"/>
      <c r="E10" s="783"/>
      <c r="F10" s="784"/>
      <c r="G10" s="565"/>
    </row>
    <row r="11" spans="1:15" ht="20.25" customHeight="1" x14ac:dyDescent="0.2">
      <c r="A11" s="425" t="s">
        <v>226</v>
      </c>
      <c r="B11" s="426" t="s">
        <v>265</v>
      </c>
      <c r="C11" s="40" t="s">
        <v>10</v>
      </c>
      <c r="D11" s="10"/>
      <c r="E11" s="10"/>
      <c r="F11" s="13"/>
      <c r="G11" s="564">
        <f>SUM(D11:F11)</f>
        <v>0</v>
      </c>
    </row>
    <row r="12" spans="1:15" s="151" customFormat="1" ht="33.75" customHeight="1" x14ac:dyDescent="0.2">
      <c r="A12" s="427" t="s">
        <v>227</v>
      </c>
      <c r="B12" s="428" t="s">
        <v>228</v>
      </c>
      <c r="C12" s="430"/>
      <c r="D12" s="788"/>
      <c r="E12" s="789"/>
      <c r="F12" s="790"/>
      <c r="G12" s="566"/>
      <c r="H12" s="97"/>
      <c r="I12" s="97"/>
      <c r="J12" s="97"/>
      <c r="K12" s="97"/>
      <c r="L12" s="97"/>
      <c r="M12" s="97"/>
      <c r="N12" s="97"/>
      <c r="O12" s="97"/>
    </row>
    <row r="13" spans="1:15" ht="20.25" customHeight="1" x14ac:dyDescent="0.2">
      <c r="A13" s="431" t="s">
        <v>229</v>
      </c>
      <c r="B13" s="432" t="s">
        <v>230</v>
      </c>
      <c r="C13" s="433" t="s">
        <v>10</v>
      </c>
      <c r="D13" s="449">
        <f>D8-D9-D11</f>
        <v>0</v>
      </c>
      <c r="E13" s="449">
        <f t="shared" ref="E13:G13" si="0">E8-E9-E11</f>
        <v>0</v>
      </c>
      <c r="F13" s="434">
        <f t="shared" si="0"/>
        <v>0</v>
      </c>
      <c r="G13" s="567">
        <f t="shared" si="0"/>
        <v>0</v>
      </c>
    </row>
    <row r="14" spans="1:15" ht="25.5" x14ac:dyDescent="0.2">
      <c r="A14" s="425" t="s">
        <v>231</v>
      </c>
      <c r="B14" s="426" t="s">
        <v>283</v>
      </c>
      <c r="C14" s="40" t="s">
        <v>10</v>
      </c>
      <c r="D14" s="10"/>
      <c r="E14" s="10"/>
      <c r="F14" s="13"/>
      <c r="G14" s="564">
        <f t="shared" ref="G14:G24" si="1">SUM(D14:F14)</f>
        <v>0</v>
      </c>
    </row>
    <row r="15" spans="1:15" ht="25.5" x14ac:dyDescent="0.2">
      <c r="A15" s="425" t="s">
        <v>232</v>
      </c>
      <c r="B15" s="426" t="s">
        <v>233</v>
      </c>
      <c r="C15" s="40" t="s">
        <v>10</v>
      </c>
      <c r="D15" s="10"/>
      <c r="E15" s="10"/>
      <c r="F15" s="13"/>
      <c r="G15" s="564">
        <f t="shared" si="1"/>
        <v>0</v>
      </c>
    </row>
    <row r="16" spans="1:15" s="151" customFormat="1" ht="20.25" customHeight="1" x14ac:dyDescent="0.2">
      <c r="A16" s="435" t="s">
        <v>234</v>
      </c>
      <c r="B16" s="436" t="s">
        <v>263</v>
      </c>
      <c r="C16" s="437" t="s">
        <v>10</v>
      </c>
      <c r="D16" s="450">
        <f>D13-D14-D15</f>
        <v>0</v>
      </c>
      <c r="E16" s="450">
        <f t="shared" ref="E16:G16" si="2">E13-E14-E15</f>
        <v>0</v>
      </c>
      <c r="F16" s="438">
        <f t="shared" si="2"/>
        <v>0</v>
      </c>
      <c r="G16" s="438">
        <f t="shared" si="2"/>
        <v>0</v>
      </c>
      <c r="H16" s="97"/>
      <c r="I16" s="97"/>
      <c r="J16" s="97"/>
      <c r="K16" s="97"/>
      <c r="L16" s="97"/>
      <c r="M16" s="97"/>
      <c r="N16" s="97"/>
      <c r="O16" s="97"/>
    </row>
    <row r="17" spans="1:8" ht="20.25" customHeight="1" x14ac:dyDescent="0.2">
      <c r="A17" s="425" t="s">
        <v>235</v>
      </c>
      <c r="B17" s="426" t="s">
        <v>236</v>
      </c>
      <c r="C17" s="40" t="s">
        <v>10</v>
      </c>
      <c r="D17" s="10"/>
      <c r="E17" s="10"/>
      <c r="F17" s="13"/>
      <c r="G17" s="564">
        <f t="shared" si="1"/>
        <v>0</v>
      </c>
    </row>
    <row r="18" spans="1:8" ht="25.5" x14ac:dyDescent="0.2">
      <c r="A18" s="439" t="s">
        <v>237</v>
      </c>
      <c r="B18" s="440" t="s">
        <v>238</v>
      </c>
      <c r="C18" s="40" t="s">
        <v>10</v>
      </c>
      <c r="D18" s="10"/>
      <c r="E18" s="10"/>
      <c r="F18" s="13"/>
      <c r="G18" s="564">
        <f t="shared" si="1"/>
        <v>0</v>
      </c>
    </row>
    <row r="19" spans="1:8" ht="25.5" x14ac:dyDescent="0.2">
      <c r="A19" s="439" t="s">
        <v>239</v>
      </c>
      <c r="B19" s="440" t="s">
        <v>223</v>
      </c>
      <c r="C19" s="40" t="s">
        <v>10</v>
      </c>
      <c r="D19" s="10"/>
      <c r="E19" s="10"/>
      <c r="F19" s="13"/>
      <c r="G19" s="564">
        <f t="shared" si="1"/>
        <v>0</v>
      </c>
      <c r="H19" s="73"/>
    </row>
    <row r="20" spans="1:8" ht="20.25" customHeight="1" x14ac:dyDescent="0.2">
      <c r="A20" s="441" t="s">
        <v>240</v>
      </c>
      <c r="B20" s="442" t="s">
        <v>225</v>
      </c>
      <c r="C20" s="429"/>
      <c r="D20" s="782"/>
      <c r="E20" s="783"/>
      <c r="F20" s="784"/>
      <c r="G20" s="565"/>
    </row>
    <row r="21" spans="1:8" ht="25.5" x14ac:dyDescent="0.2">
      <c r="A21" s="425" t="s">
        <v>241</v>
      </c>
      <c r="B21" s="426" t="s">
        <v>242</v>
      </c>
      <c r="C21" s="40" t="s">
        <v>10</v>
      </c>
      <c r="D21" s="10"/>
      <c r="E21" s="10"/>
      <c r="F21" s="13"/>
      <c r="G21" s="568"/>
    </row>
    <row r="22" spans="1:8" ht="20.25" customHeight="1" x14ac:dyDescent="0.2">
      <c r="A22" s="431" t="s">
        <v>243</v>
      </c>
      <c r="B22" s="432" t="s">
        <v>244</v>
      </c>
      <c r="C22" s="433" t="s">
        <v>10</v>
      </c>
      <c r="D22" s="449">
        <f>SUM(D17:D18,D21)-D19</f>
        <v>0</v>
      </c>
      <c r="E22" s="449">
        <f t="shared" ref="E22:G22" si="3">SUM(E17:E18,E21)-E19</f>
        <v>0</v>
      </c>
      <c r="F22" s="434">
        <f t="shared" si="3"/>
        <v>0</v>
      </c>
      <c r="G22" s="567">
        <f t="shared" si="3"/>
        <v>0</v>
      </c>
    </row>
    <row r="23" spans="1:8" ht="25.5" x14ac:dyDescent="0.2">
      <c r="A23" s="425" t="s">
        <v>245</v>
      </c>
      <c r="B23" s="426" t="s">
        <v>283</v>
      </c>
      <c r="C23" s="40" t="s">
        <v>10</v>
      </c>
      <c r="D23" s="10"/>
      <c r="E23" s="10"/>
      <c r="F23" s="13"/>
      <c r="G23" s="564">
        <f t="shared" si="1"/>
        <v>0</v>
      </c>
    </row>
    <row r="24" spans="1:8" ht="25.5" x14ac:dyDescent="0.2">
      <c r="A24" s="425" t="s">
        <v>246</v>
      </c>
      <c r="B24" s="426" t="s">
        <v>233</v>
      </c>
      <c r="C24" s="40" t="s">
        <v>10</v>
      </c>
      <c r="D24" s="10"/>
      <c r="E24" s="10"/>
      <c r="F24" s="13"/>
      <c r="G24" s="564">
        <f t="shared" si="1"/>
        <v>0</v>
      </c>
    </row>
    <row r="25" spans="1:8" ht="20.25" customHeight="1" thickBot="1" x14ac:dyDescent="0.25">
      <c r="A25" s="443" t="s">
        <v>247</v>
      </c>
      <c r="B25" s="444" t="s">
        <v>264</v>
      </c>
      <c r="C25" s="445" t="s">
        <v>10</v>
      </c>
      <c r="D25" s="451">
        <f>D22-D23-D24</f>
        <v>0</v>
      </c>
      <c r="E25" s="451">
        <f t="shared" ref="E25:G25" si="4">E22-E23-E24</f>
        <v>0</v>
      </c>
      <c r="F25" s="446">
        <f t="shared" si="4"/>
        <v>0</v>
      </c>
      <c r="G25" s="446">
        <f t="shared" si="4"/>
        <v>0</v>
      </c>
    </row>
  </sheetData>
  <sheetProtection algorithmName="SHA-512" hashValue="ZzV0Ro38qss8jIrVccPqlq7JJH8WKIqK7hcl+bfKiWuABBfLCg6vvTiQSmb51yy0vAKW9BcvEzi/5cu9ZdxgdA==" saltValue="lzqv7Smq8DM0qHOVU3WeJA==" spinCount="100000" sheet="1" formatCells="0" formatColumns="0" formatRows="0"/>
  <mergeCells count="6">
    <mergeCell ref="D20:F20"/>
    <mergeCell ref="A6:G6"/>
    <mergeCell ref="A1:G1"/>
    <mergeCell ref="B2:G2"/>
    <mergeCell ref="D10:F10"/>
    <mergeCell ref="D12:F12"/>
  </mergeCells>
  <phoneticPr fontId="43" type="noConversion"/>
  <pageMargins left="0.70866141732283472" right="0.70866141732283472" top="1.1811023622047245" bottom="0.78740157480314965" header="0.31496062992125984" footer="0.31496062992125984"/>
  <pageSetup paperSize="9" scale="76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&amp;N&amp;R&amp;K00-046Formularstand: 09.01.2024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26"/>
  <sheetViews>
    <sheetView zoomScale="85" zoomScaleNormal="85" workbookViewId="0">
      <selection activeCell="B25" sqref="B25"/>
    </sheetView>
  </sheetViews>
  <sheetFormatPr baseColWidth="10" defaultRowHeight="12.75" x14ac:dyDescent="0.2"/>
  <cols>
    <col min="1" max="1" width="12.7109375" customWidth="1"/>
    <col min="2" max="2" width="68.7109375" customWidth="1"/>
    <col min="3" max="3" width="10.7109375" customWidth="1"/>
    <col min="4" max="7" width="20.7109375" customWidth="1"/>
    <col min="8" max="15" width="11.42578125" style="11"/>
  </cols>
  <sheetData>
    <row r="1" spans="1:12" s="11" customFormat="1" ht="24.75" customHeight="1" thickBot="1" x14ac:dyDescent="0.25">
      <c r="A1" s="709" t="s">
        <v>268</v>
      </c>
      <c r="B1" s="710"/>
      <c r="C1" s="710"/>
      <c r="D1" s="710"/>
      <c r="E1" s="710"/>
      <c r="F1" s="710"/>
      <c r="G1" s="711"/>
    </row>
    <row r="2" spans="1:12" s="418" customFormat="1" ht="20.25" customHeight="1" thickBot="1" x14ac:dyDescent="0.25">
      <c r="A2" s="457" t="s">
        <v>40</v>
      </c>
      <c r="B2" s="786" t="s">
        <v>248</v>
      </c>
      <c r="C2" s="786"/>
      <c r="D2" s="786"/>
      <c r="E2" s="786"/>
      <c r="F2" s="786"/>
      <c r="G2" s="787"/>
      <c r="H2" s="11"/>
      <c r="I2" s="11"/>
      <c r="J2" s="11"/>
      <c r="K2" s="11"/>
      <c r="L2" s="11"/>
    </row>
    <row r="3" spans="1:12" ht="15.75" x14ac:dyDescent="0.2">
      <c r="B3" s="419" t="s">
        <v>266</v>
      </c>
      <c r="H3" s="421"/>
    </row>
    <row r="4" spans="1:12" x14ac:dyDescent="0.2">
      <c r="A4" s="11"/>
      <c r="B4" s="11"/>
      <c r="C4" s="11"/>
      <c r="D4" s="11"/>
    </row>
    <row r="5" spans="1:12" ht="13.5" thickBot="1" x14ac:dyDescent="0.25">
      <c r="A5" s="11"/>
      <c r="B5" s="11"/>
      <c r="C5" s="11"/>
      <c r="D5" s="11"/>
    </row>
    <row r="6" spans="1:12" ht="16.5" thickBot="1" x14ac:dyDescent="0.25">
      <c r="A6" s="785" t="s">
        <v>249</v>
      </c>
      <c r="B6" s="728"/>
      <c r="C6" s="728"/>
      <c r="D6" s="728"/>
      <c r="E6" s="728"/>
      <c r="F6" s="728"/>
      <c r="G6" s="729"/>
    </row>
    <row r="7" spans="1:12" ht="15.75" thickBot="1" x14ac:dyDescent="0.25">
      <c r="A7" s="453"/>
      <c r="B7" s="571"/>
      <c r="C7" s="453"/>
      <c r="D7" s="454" t="s">
        <v>128</v>
      </c>
      <c r="E7" s="454" t="s">
        <v>129</v>
      </c>
      <c r="F7" s="454" t="s">
        <v>130</v>
      </c>
      <c r="G7" s="562" t="s">
        <v>131</v>
      </c>
    </row>
    <row r="8" spans="1:12" ht="44.25" customHeight="1" x14ac:dyDescent="0.2">
      <c r="A8" s="572" t="s">
        <v>220</v>
      </c>
      <c r="B8" s="573" t="s">
        <v>250</v>
      </c>
      <c r="C8" s="574" t="s">
        <v>10</v>
      </c>
      <c r="D8" s="447"/>
      <c r="E8" s="447"/>
      <c r="F8" s="448"/>
      <c r="G8" s="584">
        <f>SUM(D8:F8)</f>
        <v>0</v>
      </c>
    </row>
    <row r="9" spans="1:12" ht="21.75" customHeight="1" x14ac:dyDescent="0.2">
      <c r="A9" s="427" t="s">
        <v>222</v>
      </c>
      <c r="B9" s="575" t="s">
        <v>251</v>
      </c>
      <c r="C9" s="429"/>
      <c r="D9" s="782"/>
      <c r="E9" s="783"/>
      <c r="F9" s="784"/>
      <c r="G9" s="565"/>
    </row>
    <row r="10" spans="1:12" ht="44.25" customHeight="1" x14ac:dyDescent="0.2">
      <c r="A10" s="439" t="s">
        <v>224</v>
      </c>
      <c r="B10" s="576" t="s">
        <v>252</v>
      </c>
      <c r="C10" s="574" t="s">
        <v>10</v>
      </c>
      <c r="D10" s="452"/>
      <c r="E10" s="452"/>
      <c r="F10" s="70"/>
      <c r="G10" s="585">
        <f>SUM(D10:F10)</f>
        <v>0</v>
      </c>
      <c r="H10" s="126"/>
    </row>
    <row r="11" spans="1:12" ht="21.75" customHeight="1" x14ac:dyDescent="0.2">
      <c r="A11" s="441" t="s">
        <v>226</v>
      </c>
      <c r="B11" s="577" t="s">
        <v>253</v>
      </c>
      <c r="C11" s="578"/>
      <c r="D11" s="791"/>
      <c r="E11" s="792"/>
      <c r="F11" s="793"/>
      <c r="G11" s="586"/>
    </row>
    <row r="12" spans="1:12" ht="21" customHeight="1" x14ac:dyDescent="0.2">
      <c r="A12" s="439" t="s">
        <v>227</v>
      </c>
      <c r="B12" s="579" t="s">
        <v>254</v>
      </c>
      <c r="C12" s="40" t="s">
        <v>10</v>
      </c>
      <c r="D12" s="10"/>
      <c r="E12" s="10"/>
      <c r="F12" s="13"/>
      <c r="G12" s="564">
        <f>SUM(D12:F12)</f>
        <v>0</v>
      </c>
    </row>
    <row r="13" spans="1:12" ht="21.75" customHeight="1" x14ac:dyDescent="0.2">
      <c r="A13" s="427" t="s">
        <v>229</v>
      </c>
      <c r="B13" s="575" t="s">
        <v>255</v>
      </c>
      <c r="C13" s="430"/>
      <c r="D13" s="788"/>
      <c r="E13" s="789"/>
      <c r="F13" s="790"/>
      <c r="G13" s="566"/>
    </row>
    <row r="14" spans="1:12" ht="21.75" customHeight="1" x14ac:dyDescent="0.2">
      <c r="A14" s="431" t="s">
        <v>231</v>
      </c>
      <c r="B14" s="580" t="s">
        <v>256</v>
      </c>
      <c r="C14" s="433" t="s">
        <v>10</v>
      </c>
      <c r="D14" s="587">
        <f>D8+D10-D12</f>
        <v>0</v>
      </c>
      <c r="E14" s="587">
        <f t="shared" ref="E14:G14" si="0">E8+E10-E12</f>
        <v>0</v>
      </c>
      <c r="F14" s="567">
        <f t="shared" si="0"/>
        <v>0</v>
      </c>
      <c r="G14" s="567">
        <f t="shared" si="0"/>
        <v>0</v>
      </c>
    </row>
    <row r="15" spans="1:12" ht="25.5" x14ac:dyDescent="0.2">
      <c r="A15" s="425" t="s">
        <v>232</v>
      </c>
      <c r="B15" s="579" t="s">
        <v>283</v>
      </c>
      <c r="C15" s="40" t="s">
        <v>10</v>
      </c>
      <c r="D15" s="10"/>
      <c r="E15" s="10"/>
      <c r="F15" s="13"/>
      <c r="G15" s="564">
        <f t="shared" ref="G15:G16" si="1">SUM(D15:F15)</f>
        <v>0</v>
      </c>
    </row>
    <row r="16" spans="1:12" ht="25.5" x14ac:dyDescent="0.2">
      <c r="A16" s="425" t="s">
        <v>234</v>
      </c>
      <c r="B16" s="579" t="s">
        <v>233</v>
      </c>
      <c r="C16" s="40" t="s">
        <v>10</v>
      </c>
      <c r="D16" s="10"/>
      <c r="E16" s="10"/>
      <c r="F16" s="13"/>
      <c r="G16" s="564">
        <f t="shared" si="1"/>
        <v>0</v>
      </c>
    </row>
    <row r="17" spans="1:7" ht="21.75" customHeight="1" x14ac:dyDescent="0.2">
      <c r="A17" s="435" t="s">
        <v>235</v>
      </c>
      <c r="B17" s="581" t="s">
        <v>263</v>
      </c>
      <c r="C17" s="582"/>
      <c r="D17" s="450">
        <f>D14-D15-D16</f>
        <v>0</v>
      </c>
      <c r="E17" s="450">
        <f t="shared" ref="E17:G17" si="2">E14-E15-E16</f>
        <v>0</v>
      </c>
      <c r="F17" s="438">
        <f t="shared" si="2"/>
        <v>0</v>
      </c>
      <c r="G17" s="438">
        <f t="shared" si="2"/>
        <v>0</v>
      </c>
    </row>
    <row r="18" spans="1:7" ht="21.75" customHeight="1" x14ac:dyDescent="0.2">
      <c r="A18" s="425" t="s">
        <v>237</v>
      </c>
      <c r="B18" s="579" t="s">
        <v>79</v>
      </c>
      <c r="C18" s="40" t="s">
        <v>10</v>
      </c>
      <c r="D18" s="10"/>
      <c r="E18" s="10"/>
      <c r="F18" s="13"/>
      <c r="G18" s="564">
        <f>SUM(D18:F18)</f>
        <v>0</v>
      </c>
    </row>
    <row r="19" spans="1:7" ht="21.75" customHeight="1" x14ac:dyDescent="0.2">
      <c r="A19" s="441" t="s">
        <v>239</v>
      </c>
      <c r="B19" s="577" t="s">
        <v>257</v>
      </c>
      <c r="C19" s="429"/>
      <c r="D19" s="782"/>
      <c r="E19" s="783"/>
      <c r="F19" s="784"/>
      <c r="G19" s="565"/>
    </row>
    <row r="20" spans="1:7" ht="25.5" x14ac:dyDescent="0.2">
      <c r="A20" s="439" t="s">
        <v>240</v>
      </c>
      <c r="B20" s="576" t="s">
        <v>258</v>
      </c>
      <c r="C20" s="40" t="s">
        <v>10</v>
      </c>
      <c r="D20" s="10"/>
      <c r="E20" s="10"/>
      <c r="F20" s="13"/>
      <c r="G20" s="564">
        <f>SUM(D20:F20)</f>
        <v>0</v>
      </c>
    </row>
    <row r="21" spans="1:7" ht="21.75" customHeight="1" x14ac:dyDescent="0.2">
      <c r="A21" s="441" t="s">
        <v>241</v>
      </c>
      <c r="B21" s="577" t="s">
        <v>257</v>
      </c>
      <c r="C21" s="429"/>
      <c r="D21" s="782"/>
      <c r="E21" s="783"/>
      <c r="F21" s="784"/>
      <c r="G21" s="565"/>
    </row>
    <row r="22" spans="1:7" ht="25.5" x14ac:dyDescent="0.2">
      <c r="A22" s="425" t="s">
        <v>243</v>
      </c>
      <c r="B22" s="579" t="s">
        <v>242</v>
      </c>
      <c r="C22" s="40" t="s">
        <v>10</v>
      </c>
      <c r="D22" s="10"/>
      <c r="E22" s="10"/>
      <c r="F22" s="13"/>
      <c r="G22" s="564">
        <f>SUM(D22:F22)</f>
        <v>0</v>
      </c>
    </row>
    <row r="23" spans="1:7" ht="21.75" customHeight="1" x14ac:dyDescent="0.2">
      <c r="A23" s="431" t="s">
        <v>245</v>
      </c>
      <c r="B23" s="580" t="s">
        <v>244</v>
      </c>
      <c r="C23" s="433" t="s">
        <v>10</v>
      </c>
      <c r="D23" s="587">
        <f>SUM(D18:D20,D22)</f>
        <v>0</v>
      </c>
      <c r="E23" s="587">
        <f t="shared" ref="E23:G23" si="3">SUM(E18:E20,E22)</f>
        <v>0</v>
      </c>
      <c r="F23" s="567">
        <f t="shared" si="3"/>
        <v>0</v>
      </c>
      <c r="G23" s="567">
        <f t="shared" si="3"/>
        <v>0</v>
      </c>
    </row>
    <row r="24" spans="1:7" ht="25.5" x14ac:dyDescent="0.2">
      <c r="A24" s="425" t="s">
        <v>246</v>
      </c>
      <c r="B24" s="579" t="s">
        <v>283</v>
      </c>
      <c r="C24" s="40" t="s">
        <v>10</v>
      </c>
      <c r="D24" s="10"/>
      <c r="E24" s="10"/>
      <c r="F24" s="13"/>
      <c r="G24" s="564">
        <f t="shared" ref="G24:G25" si="4">SUM(D24:F24)</f>
        <v>0</v>
      </c>
    </row>
    <row r="25" spans="1:7" ht="25.5" x14ac:dyDescent="0.2">
      <c r="A25" s="425" t="s">
        <v>247</v>
      </c>
      <c r="B25" s="579" t="s">
        <v>233</v>
      </c>
      <c r="C25" s="40" t="s">
        <v>10</v>
      </c>
      <c r="D25" s="10"/>
      <c r="E25" s="10"/>
      <c r="F25" s="13"/>
      <c r="G25" s="564">
        <f t="shared" si="4"/>
        <v>0</v>
      </c>
    </row>
    <row r="26" spans="1:7" ht="21.75" customHeight="1" thickBot="1" x14ac:dyDescent="0.25">
      <c r="A26" s="443" t="s">
        <v>259</v>
      </c>
      <c r="B26" s="583" t="s">
        <v>264</v>
      </c>
      <c r="C26" s="445" t="s">
        <v>10</v>
      </c>
      <c r="D26" s="451">
        <f>D23-D24-D25</f>
        <v>0</v>
      </c>
      <c r="E26" s="451">
        <f t="shared" ref="E26:G26" si="5">E23-E24-E25</f>
        <v>0</v>
      </c>
      <c r="F26" s="446">
        <f t="shared" si="5"/>
        <v>0</v>
      </c>
      <c r="G26" s="446">
        <f t="shared" si="5"/>
        <v>0</v>
      </c>
    </row>
  </sheetData>
  <sheetProtection algorithmName="SHA-512" hashValue="LXc/krB18pKWv+x3x75mwEgPn1k/fImJcCKFn8uzYlAhpDe8W16uEmP7TjtrjWFK5fCQ6sduBPrZnltkPF7PuA==" saltValue="VvEZEHkYyLMFDLwJehnHsg==" spinCount="100000" sheet="1" formatCells="0" formatColumns="0" formatRows="0"/>
  <mergeCells count="8">
    <mergeCell ref="D13:F13"/>
    <mergeCell ref="D19:F19"/>
    <mergeCell ref="D21:F21"/>
    <mergeCell ref="A6:G6"/>
    <mergeCell ref="A1:G1"/>
    <mergeCell ref="B2:G2"/>
    <mergeCell ref="D9:F9"/>
    <mergeCell ref="D11:F11"/>
  </mergeCells>
  <phoneticPr fontId="43" type="noConversion"/>
  <pageMargins left="0.70866141732283472" right="0.70866141732283472" top="1.1811023622047245" bottom="0.78740157480314965" header="0.31496062992125984" footer="0.31496062992125984"/>
  <pageSetup paperSize="9" scale="76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&amp;N&amp;R&amp;K00-046Formularstand: 09.01.2024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1"/>
  <sheetViews>
    <sheetView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E4" sqref="E4"/>
    </sheetView>
  </sheetViews>
  <sheetFormatPr baseColWidth="10" defaultColWidth="11.42578125" defaultRowHeight="12.75" x14ac:dyDescent="0.2"/>
  <cols>
    <col min="1" max="1" width="12.140625" style="11" customWidth="1"/>
    <col min="2" max="3" width="53.140625" style="11" customWidth="1"/>
    <col min="4" max="4" width="6.7109375" style="75" bestFit="1" customWidth="1"/>
    <col min="5" max="7" width="24" style="75" customWidth="1"/>
    <col min="8" max="8" width="24" style="12" customWidth="1"/>
    <col min="9" max="9" width="55.140625" style="11" customWidth="1"/>
    <col min="10" max="16384" width="11.42578125" style="11"/>
  </cols>
  <sheetData>
    <row r="1" spans="1:12" s="14" customFormat="1" ht="30" customHeight="1" thickBot="1" x14ac:dyDescent="0.25">
      <c r="A1" s="597" t="s">
        <v>276</v>
      </c>
      <c r="B1" s="598"/>
      <c r="C1" s="598"/>
      <c r="D1" s="598"/>
      <c r="E1" s="598"/>
      <c r="F1" s="598"/>
      <c r="G1" s="598"/>
      <c r="H1" s="599"/>
      <c r="J1" s="71"/>
      <c r="K1" s="71"/>
      <c r="L1" s="71"/>
    </row>
    <row r="2" spans="1:12" s="14" customFormat="1" ht="21" customHeight="1" thickBot="1" x14ac:dyDescent="0.25">
      <c r="A2" s="77" t="s">
        <v>40</v>
      </c>
      <c r="B2" s="652"/>
      <c r="C2" s="653"/>
      <c r="D2" s="653"/>
      <c r="E2" s="653"/>
      <c r="F2" s="653"/>
      <c r="G2" s="653"/>
      <c r="H2" s="654"/>
    </row>
    <row r="3" spans="1:12" ht="25.5" x14ac:dyDescent="0.2">
      <c r="A3" s="31" t="s">
        <v>1</v>
      </c>
      <c r="B3" s="655" t="s">
        <v>0</v>
      </c>
      <c r="C3" s="656"/>
      <c r="D3" s="472" t="s">
        <v>9</v>
      </c>
      <c r="E3" s="473" t="s">
        <v>190</v>
      </c>
      <c r="F3" s="474" t="s">
        <v>191</v>
      </c>
      <c r="G3" s="475" t="s">
        <v>192</v>
      </c>
      <c r="H3" s="271" t="s">
        <v>194</v>
      </c>
      <c r="I3" s="289" t="s">
        <v>199</v>
      </c>
    </row>
    <row r="4" spans="1:12" ht="35.25" customHeight="1" x14ac:dyDescent="0.2">
      <c r="A4" s="54">
        <v>1</v>
      </c>
      <c r="B4" s="657" t="s">
        <v>165</v>
      </c>
      <c r="C4" s="658"/>
      <c r="D4" s="476"/>
      <c r="E4" s="477"/>
      <c r="F4" s="476"/>
      <c r="G4" s="478"/>
      <c r="H4" s="255"/>
      <c r="I4" s="85" t="s">
        <v>168</v>
      </c>
      <c r="J4" s="126"/>
      <c r="K4" s="126"/>
      <c r="L4" s="126"/>
    </row>
    <row r="5" spans="1:12" ht="19.5" customHeight="1" x14ac:dyDescent="0.2">
      <c r="A5" s="33">
        <v>11</v>
      </c>
      <c r="B5" s="659" t="s">
        <v>139</v>
      </c>
      <c r="C5" s="660"/>
      <c r="D5" s="479"/>
      <c r="E5" s="480"/>
      <c r="F5" s="479"/>
      <c r="G5" s="481"/>
      <c r="H5" s="272"/>
      <c r="I5" s="85" t="s">
        <v>169</v>
      </c>
      <c r="J5" s="126"/>
      <c r="K5" s="126"/>
      <c r="L5" s="126"/>
    </row>
    <row r="6" spans="1:12" ht="19.5" customHeight="1" x14ac:dyDescent="0.2">
      <c r="A6" s="32">
        <v>12</v>
      </c>
      <c r="B6" s="622" t="s">
        <v>158</v>
      </c>
      <c r="C6" s="623"/>
      <c r="D6" s="482" t="s">
        <v>10</v>
      </c>
      <c r="E6" s="483">
        <f>SUM('Anl1.1.1_Fahrgeldeinnahmen'!O17,'Anl1.1.2_Fahrgeldeinnahmen'!O9,'Anl1.1.3_Fahrgeldeinnahmen'!O9,'Anl1.1.4_Fahrgeldeinnahmen'!O25)</f>
        <v>0</v>
      </c>
      <c r="F6" s="484">
        <f>SUM('Anl1.1.1_Fahrgeldeinnahmen'!P17,'Anl1.1.2_Fahrgeldeinnahmen'!P9,'Anl1.1.3_Fahrgeldeinnahmen'!P9,'Anl1.1.4_Fahrgeldeinnahmen'!P25)</f>
        <v>0</v>
      </c>
      <c r="G6" s="485">
        <f>SUM('Anl1.1.1_Fahrgeldeinnahmen'!Q17,'Anl1.1.2_Fahrgeldeinnahmen'!Q9,'Anl1.1.3_Fahrgeldeinnahmen'!Q9,'Anl1.1.4_Fahrgeldeinnahmen'!Q25)</f>
        <v>0</v>
      </c>
      <c r="H6" s="273">
        <f>SUM(E6:G6)</f>
        <v>0</v>
      </c>
      <c r="I6" s="11" t="s">
        <v>203</v>
      </c>
      <c r="J6" s="126"/>
      <c r="K6" s="126"/>
      <c r="L6" s="126"/>
    </row>
    <row r="7" spans="1:12" ht="19.5" customHeight="1" x14ac:dyDescent="0.2">
      <c r="A7" s="32">
        <v>13</v>
      </c>
      <c r="B7" s="622" t="s">
        <v>57</v>
      </c>
      <c r="C7" s="623"/>
      <c r="D7" s="482" t="s">
        <v>10</v>
      </c>
      <c r="E7" s="483">
        <f>SUM('Anl1.1.1_Fahrgeldeinnahmen'!O18,'Anl1.1.2_Fahrgeldeinnahmen'!O10,'Anl1.1.3_Fahrgeldeinnahmen'!O10,'Anl1.1.4_Fahrgeldeinnahmen'!O26)</f>
        <v>0</v>
      </c>
      <c r="F7" s="484">
        <f>SUM('Anl1.1.1_Fahrgeldeinnahmen'!P18,'Anl1.1.2_Fahrgeldeinnahmen'!P10,'Anl1.1.3_Fahrgeldeinnahmen'!P10,'Anl1.1.4_Fahrgeldeinnahmen'!P26)</f>
        <v>0</v>
      </c>
      <c r="G7" s="485">
        <f>SUM('Anl1.1.1_Fahrgeldeinnahmen'!Q18,'Anl1.1.2_Fahrgeldeinnahmen'!Q10,'Anl1.1.3_Fahrgeldeinnahmen'!Q10,'Anl1.1.4_Fahrgeldeinnahmen'!Q26)</f>
        <v>0</v>
      </c>
      <c r="H7" s="273">
        <f>SUM(E7:G7)</f>
        <v>0</v>
      </c>
      <c r="I7" s="11" t="s">
        <v>203</v>
      </c>
      <c r="J7" s="126"/>
      <c r="K7" s="126"/>
      <c r="L7" s="126"/>
    </row>
    <row r="8" spans="1:12" ht="19.5" customHeight="1" x14ac:dyDescent="0.2">
      <c r="A8" s="32">
        <v>14</v>
      </c>
      <c r="B8" s="622" t="s">
        <v>159</v>
      </c>
      <c r="C8" s="623"/>
      <c r="D8" s="482" t="s">
        <v>10</v>
      </c>
      <c r="E8" s="483">
        <f>SUM('Anl1.1.1_Fahrgeldeinnahmen'!O19,'Anl1.1.2_Fahrgeldeinnahmen'!O11,'Anl1.1.3_Fahrgeldeinnahmen'!O11,'Anl1.1.4_Fahrgeldeinnahmen'!O27)</f>
        <v>0</v>
      </c>
      <c r="F8" s="484">
        <f>SUM('Anl1.1.1_Fahrgeldeinnahmen'!P19,'Anl1.1.2_Fahrgeldeinnahmen'!P11,'Anl1.1.3_Fahrgeldeinnahmen'!P11,'Anl1.1.4_Fahrgeldeinnahmen'!P27)</f>
        <v>0</v>
      </c>
      <c r="G8" s="485">
        <f>SUM('Anl1.1.1_Fahrgeldeinnahmen'!Q19,'Anl1.1.2_Fahrgeldeinnahmen'!Q11,'Anl1.1.3_Fahrgeldeinnahmen'!Q11,'Anl1.1.4_Fahrgeldeinnahmen'!Q27)</f>
        <v>0</v>
      </c>
      <c r="H8" s="273">
        <f>SUM(E8:G8)</f>
        <v>0</v>
      </c>
      <c r="I8" s="11" t="s">
        <v>203</v>
      </c>
      <c r="J8" s="126"/>
      <c r="K8" s="126"/>
      <c r="L8" s="126"/>
    </row>
    <row r="9" spans="1:12" ht="15" x14ac:dyDescent="0.2">
      <c r="A9" s="54">
        <v>15</v>
      </c>
      <c r="B9" s="630" t="s">
        <v>140</v>
      </c>
      <c r="C9" s="631"/>
      <c r="D9" s="486" t="s">
        <v>10</v>
      </c>
      <c r="E9" s="487">
        <f t="shared" ref="E9:G9" si="0">E7-E8</f>
        <v>0</v>
      </c>
      <c r="F9" s="124">
        <f t="shared" si="0"/>
        <v>0</v>
      </c>
      <c r="G9" s="488">
        <f t="shared" si="0"/>
        <v>0</v>
      </c>
      <c r="H9" s="489">
        <f>H7-H8</f>
        <v>0</v>
      </c>
    </row>
    <row r="10" spans="1:12" ht="9" customHeight="1" x14ac:dyDescent="0.2">
      <c r="A10" s="60"/>
      <c r="B10" s="600"/>
      <c r="C10" s="601"/>
      <c r="D10" s="490"/>
      <c r="E10" s="491"/>
      <c r="F10" s="490"/>
      <c r="G10" s="492"/>
      <c r="H10" s="254"/>
    </row>
    <row r="11" spans="1:12" ht="15" x14ac:dyDescent="0.2">
      <c r="A11" s="54">
        <v>2</v>
      </c>
      <c r="B11" s="630" t="s">
        <v>161</v>
      </c>
      <c r="C11" s="631"/>
      <c r="D11" s="476"/>
      <c r="E11" s="477"/>
      <c r="F11" s="476"/>
      <c r="G11" s="478"/>
      <c r="H11" s="255"/>
    </row>
    <row r="12" spans="1:12" ht="21" customHeight="1" x14ac:dyDescent="0.2">
      <c r="A12" s="32">
        <v>21</v>
      </c>
      <c r="B12" s="622" t="s">
        <v>34</v>
      </c>
      <c r="C12" s="623"/>
      <c r="D12" s="482" t="s">
        <v>11</v>
      </c>
      <c r="E12" s="493"/>
      <c r="F12" s="494"/>
      <c r="G12" s="495"/>
      <c r="H12" s="266"/>
      <c r="I12" s="11" t="s">
        <v>195</v>
      </c>
    </row>
    <row r="13" spans="1:12" ht="21" customHeight="1" x14ac:dyDescent="0.2">
      <c r="A13" s="32">
        <v>22</v>
      </c>
      <c r="B13" s="622" t="s">
        <v>33</v>
      </c>
      <c r="C13" s="623"/>
      <c r="D13" s="482" t="s">
        <v>11</v>
      </c>
      <c r="E13" s="493"/>
      <c r="F13" s="494"/>
      <c r="G13" s="495"/>
      <c r="H13" s="266"/>
      <c r="I13" s="11" t="s">
        <v>195</v>
      </c>
    </row>
    <row r="14" spans="1:12" ht="21" customHeight="1" x14ac:dyDescent="0.2">
      <c r="A14" s="32">
        <v>23</v>
      </c>
      <c r="B14" s="622" t="s">
        <v>141</v>
      </c>
      <c r="C14" s="623"/>
      <c r="D14" s="482" t="s">
        <v>11</v>
      </c>
      <c r="E14" s="493"/>
      <c r="F14" s="494"/>
      <c r="G14" s="495"/>
      <c r="H14" s="266"/>
      <c r="I14" s="11" t="s">
        <v>195</v>
      </c>
    </row>
    <row r="15" spans="1:12" ht="21" customHeight="1" x14ac:dyDescent="0.2">
      <c r="A15" s="32">
        <v>24</v>
      </c>
      <c r="B15" s="622" t="s">
        <v>142</v>
      </c>
      <c r="C15" s="623"/>
      <c r="D15" s="482" t="s">
        <v>11</v>
      </c>
      <c r="E15" s="493"/>
      <c r="F15" s="494"/>
      <c r="G15" s="495"/>
      <c r="H15" s="266"/>
      <c r="I15" s="11" t="s">
        <v>195</v>
      </c>
    </row>
    <row r="16" spans="1:12" ht="51" customHeight="1" x14ac:dyDescent="0.2">
      <c r="A16" s="32">
        <v>25</v>
      </c>
      <c r="B16" s="620" t="s">
        <v>71</v>
      </c>
      <c r="C16" s="621"/>
      <c r="D16" s="482" t="s">
        <v>10</v>
      </c>
      <c r="E16" s="483">
        <f>MAX($H12,$H13)*E7</f>
        <v>0</v>
      </c>
      <c r="F16" s="484">
        <f>MAX($H12,$H13)*F7</f>
        <v>0</v>
      </c>
      <c r="G16" s="485">
        <f>MAX($H12,$H13)*G7</f>
        <v>0</v>
      </c>
      <c r="H16" s="273">
        <f>SUM(E16:G16)</f>
        <v>0</v>
      </c>
    </row>
    <row r="17" spans="1:9" ht="51" customHeight="1" x14ac:dyDescent="0.2">
      <c r="A17" s="32">
        <v>26</v>
      </c>
      <c r="B17" s="620" t="s">
        <v>143</v>
      </c>
      <c r="C17" s="621"/>
      <c r="D17" s="482" t="s">
        <v>10</v>
      </c>
      <c r="E17" s="483">
        <f>MAX($H15,$H14)*E8</f>
        <v>0</v>
      </c>
      <c r="F17" s="484">
        <f>MAX($H15,$H14)*F8</f>
        <v>0</v>
      </c>
      <c r="G17" s="485">
        <f>MAX($H15,$H14)*G8</f>
        <v>0</v>
      </c>
      <c r="H17" s="273">
        <f>SUM(E17:G17)</f>
        <v>0</v>
      </c>
    </row>
    <row r="18" spans="1:9" ht="15" x14ac:dyDescent="0.2">
      <c r="A18" s="54">
        <v>27</v>
      </c>
      <c r="B18" s="630" t="s">
        <v>3</v>
      </c>
      <c r="C18" s="631"/>
      <c r="D18" s="486" t="s">
        <v>10</v>
      </c>
      <c r="E18" s="251">
        <f t="shared" ref="E18:G18" si="1">E16-E17</f>
        <v>0</v>
      </c>
      <c r="F18" s="248">
        <f t="shared" si="1"/>
        <v>0</v>
      </c>
      <c r="G18" s="87">
        <f t="shared" si="1"/>
        <v>0</v>
      </c>
      <c r="H18" s="256">
        <f>H16-H17</f>
        <v>0</v>
      </c>
    </row>
    <row r="19" spans="1:9" ht="9" customHeight="1" x14ac:dyDescent="0.2">
      <c r="A19" s="60"/>
      <c r="B19" s="600"/>
      <c r="C19" s="601"/>
      <c r="D19" s="490"/>
      <c r="E19" s="491"/>
      <c r="F19" s="490"/>
      <c r="G19" s="492"/>
      <c r="H19" s="254"/>
    </row>
    <row r="20" spans="1:9" ht="60" customHeight="1" x14ac:dyDescent="0.2">
      <c r="A20" s="67">
        <v>3</v>
      </c>
      <c r="B20" s="632" t="s">
        <v>162</v>
      </c>
      <c r="C20" s="633"/>
      <c r="D20" s="496"/>
      <c r="E20" s="497"/>
      <c r="F20" s="496"/>
      <c r="G20" s="498"/>
      <c r="H20" s="257"/>
    </row>
    <row r="21" spans="1:9" ht="38.25" customHeight="1" x14ac:dyDescent="0.2">
      <c r="A21" s="29">
        <v>31</v>
      </c>
      <c r="B21" s="628" t="s">
        <v>209</v>
      </c>
      <c r="C21" s="629"/>
      <c r="D21" s="499" t="s">
        <v>10</v>
      </c>
      <c r="E21" s="500">
        <f>'Anl1.3_allgVorschrift'!P16</f>
        <v>0</v>
      </c>
      <c r="F21" s="501">
        <f>'Anl1.3_allgVorschrift'!Q16</f>
        <v>0</v>
      </c>
      <c r="G21" s="502">
        <f>'Anl1.3_allgVorschrift'!R16</f>
        <v>0</v>
      </c>
      <c r="H21" s="273">
        <f>SUM(E21:G21)</f>
        <v>0</v>
      </c>
      <c r="I21" s="11" t="s">
        <v>204</v>
      </c>
    </row>
    <row r="22" spans="1:9" ht="38.25" customHeight="1" x14ac:dyDescent="0.2">
      <c r="A22" s="29">
        <v>32</v>
      </c>
      <c r="B22" s="628" t="s">
        <v>210</v>
      </c>
      <c r="C22" s="629"/>
      <c r="D22" s="499" t="s">
        <v>10</v>
      </c>
      <c r="E22" s="500">
        <f>'Anl1.3_allgVorschrift'!P17</f>
        <v>0</v>
      </c>
      <c r="F22" s="501">
        <f>'Anl1.3_allgVorschrift'!Q17</f>
        <v>0</v>
      </c>
      <c r="G22" s="502">
        <f>'Anl1.3_allgVorschrift'!R17</f>
        <v>0</v>
      </c>
      <c r="H22" s="273">
        <f>SUM(E22:G22)</f>
        <v>0</v>
      </c>
      <c r="I22" s="11" t="s">
        <v>204</v>
      </c>
    </row>
    <row r="23" spans="1:9" ht="20.25" customHeight="1" x14ac:dyDescent="0.2">
      <c r="A23" s="57">
        <v>33</v>
      </c>
      <c r="B23" s="630" t="s">
        <v>4</v>
      </c>
      <c r="C23" s="631"/>
      <c r="D23" s="503" t="s">
        <v>10</v>
      </c>
      <c r="E23" s="504">
        <f t="shared" ref="E23:G23" si="2">E21-E22</f>
        <v>0</v>
      </c>
      <c r="F23" s="505">
        <f t="shared" si="2"/>
        <v>0</v>
      </c>
      <c r="G23" s="506">
        <f t="shared" si="2"/>
        <v>0</v>
      </c>
      <c r="H23" s="258">
        <f>H21-H22</f>
        <v>0</v>
      </c>
    </row>
    <row r="24" spans="1:9" ht="60" customHeight="1" x14ac:dyDescent="0.2">
      <c r="A24" s="67">
        <v>4</v>
      </c>
      <c r="B24" s="632" t="s">
        <v>166</v>
      </c>
      <c r="C24" s="633"/>
      <c r="D24" s="496"/>
      <c r="E24" s="497"/>
      <c r="F24" s="496"/>
      <c r="G24" s="498"/>
      <c r="H24" s="257"/>
    </row>
    <row r="25" spans="1:9" ht="38.25" customHeight="1" x14ac:dyDescent="0.2">
      <c r="A25" s="29">
        <v>41</v>
      </c>
      <c r="B25" s="628" t="s">
        <v>51</v>
      </c>
      <c r="C25" s="629"/>
      <c r="D25" s="499" t="s">
        <v>10</v>
      </c>
      <c r="E25" s="500">
        <f>'Anl1.4_Ausgleich_AT'!P30</f>
        <v>0</v>
      </c>
      <c r="F25" s="501">
        <f>'Anl1.4_Ausgleich_AT'!Q30</f>
        <v>0</v>
      </c>
      <c r="G25" s="502">
        <f>'Anl1.4_Ausgleich_AT'!R30</f>
        <v>0</v>
      </c>
      <c r="H25" s="273">
        <f>SUM(E25:G25)</f>
        <v>0</v>
      </c>
      <c r="I25" s="11" t="s">
        <v>177</v>
      </c>
    </row>
    <row r="26" spans="1:9" ht="19.5" customHeight="1" x14ac:dyDescent="0.2">
      <c r="A26" s="57">
        <v>42</v>
      </c>
      <c r="B26" s="630" t="s">
        <v>41</v>
      </c>
      <c r="C26" s="631"/>
      <c r="D26" s="503" t="s">
        <v>10</v>
      </c>
      <c r="E26" s="251">
        <f t="shared" ref="E26:G26" si="3">E25</f>
        <v>0</v>
      </c>
      <c r="F26" s="248">
        <f t="shared" si="3"/>
        <v>0</v>
      </c>
      <c r="G26" s="87">
        <f t="shared" si="3"/>
        <v>0</v>
      </c>
      <c r="H26" s="256">
        <f>H25</f>
        <v>0</v>
      </c>
    </row>
    <row r="27" spans="1:9" x14ac:dyDescent="0.2">
      <c r="A27" s="29"/>
      <c r="B27" s="624"/>
      <c r="C27" s="625"/>
      <c r="D27" s="499"/>
      <c r="E27" s="507"/>
      <c r="F27" s="499"/>
      <c r="G27" s="508"/>
      <c r="H27" s="508"/>
    </row>
    <row r="28" spans="1:9" ht="89.25" customHeight="1" x14ac:dyDescent="0.2">
      <c r="A28" s="509">
        <v>5</v>
      </c>
      <c r="B28" s="626" t="s">
        <v>214</v>
      </c>
      <c r="C28" s="627"/>
      <c r="D28" s="510"/>
      <c r="E28" s="511"/>
      <c r="F28" s="510"/>
      <c r="G28" s="512"/>
      <c r="H28" s="267"/>
    </row>
    <row r="29" spans="1:9" ht="38.25" customHeight="1" x14ac:dyDescent="0.2">
      <c r="A29" s="29">
        <v>51</v>
      </c>
      <c r="B29" s="628" t="s">
        <v>178</v>
      </c>
      <c r="C29" s="629"/>
      <c r="D29" s="499" t="s">
        <v>10</v>
      </c>
      <c r="E29" s="513"/>
      <c r="F29" s="501">
        <f>'Anl.1.5-Pauschalen 9-E-Ticket'!D21</f>
        <v>0</v>
      </c>
      <c r="G29" s="514"/>
      <c r="H29" s="265">
        <f>'Anl.1.5-Pauschalen 9-E-Ticket'!D21</f>
        <v>0</v>
      </c>
      <c r="I29" s="11" t="s">
        <v>179</v>
      </c>
    </row>
    <row r="30" spans="1:9" ht="51" customHeight="1" x14ac:dyDescent="0.2">
      <c r="A30" s="29">
        <v>52</v>
      </c>
      <c r="B30" s="628" t="s">
        <v>163</v>
      </c>
      <c r="C30" s="629"/>
      <c r="D30" s="499" t="s">
        <v>10</v>
      </c>
      <c r="E30" s="513"/>
      <c r="F30" s="501">
        <f>'Anl.1.5-Pauschalen 9-E-Ticket'!D29</f>
        <v>0</v>
      </c>
      <c r="G30" s="514"/>
      <c r="H30" s="265">
        <f>'Anl.1.5-Pauschalen 9-E-Ticket'!D29</f>
        <v>0</v>
      </c>
      <c r="I30" s="11" t="s">
        <v>180</v>
      </c>
    </row>
    <row r="31" spans="1:9" ht="26.25" customHeight="1" x14ac:dyDescent="0.2">
      <c r="A31" s="29">
        <v>53</v>
      </c>
      <c r="B31" s="620" t="s">
        <v>216</v>
      </c>
      <c r="C31" s="621"/>
      <c r="D31" s="499" t="s">
        <v>10</v>
      </c>
      <c r="E31" s="513"/>
      <c r="F31" s="501">
        <f>'Anl.1.5-Pauschalen 9-E-Ticket'!D23</f>
        <v>0</v>
      </c>
      <c r="G31" s="514"/>
      <c r="H31" s="265">
        <f>'Anl.1.5-Pauschalen 9-E-Ticket'!D23</f>
        <v>0</v>
      </c>
      <c r="I31" s="11" t="s">
        <v>181</v>
      </c>
    </row>
    <row r="32" spans="1:9" ht="23.25" customHeight="1" x14ac:dyDescent="0.2">
      <c r="A32" s="57">
        <v>54</v>
      </c>
      <c r="B32" s="630" t="s">
        <v>105</v>
      </c>
      <c r="C32" s="631"/>
      <c r="D32" s="503" t="s">
        <v>10</v>
      </c>
      <c r="E32" s="515"/>
      <c r="F32" s="248">
        <f>F29+F30-F31</f>
        <v>0</v>
      </c>
      <c r="G32" s="516"/>
      <c r="H32" s="258">
        <f>H29+H30-H31</f>
        <v>0</v>
      </c>
    </row>
    <row r="33" spans="1:9" ht="15.75" thickBot="1" x14ac:dyDescent="0.25">
      <c r="A33" s="60"/>
      <c r="B33" s="602"/>
      <c r="C33" s="603"/>
      <c r="D33" s="490"/>
      <c r="E33" s="491"/>
      <c r="F33" s="490"/>
      <c r="G33" s="492"/>
      <c r="H33" s="254"/>
    </row>
    <row r="34" spans="1:9" ht="16.5" customHeight="1" thickBot="1" x14ac:dyDescent="0.25">
      <c r="A34" s="517"/>
      <c r="B34" s="638" t="s">
        <v>5</v>
      </c>
      <c r="C34" s="639"/>
      <c r="D34" s="518" t="s">
        <v>10</v>
      </c>
      <c r="E34" s="252">
        <f t="shared" ref="E34:G34" si="4">SUM(E32,E26,E23,E18,E9)</f>
        <v>0</v>
      </c>
      <c r="F34" s="249">
        <f t="shared" si="4"/>
        <v>0</v>
      </c>
      <c r="G34" s="92">
        <f t="shared" si="4"/>
        <v>0</v>
      </c>
      <c r="H34" s="259">
        <f>SUM(H32,H26,H23,H18,H9)</f>
        <v>0</v>
      </c>
    </row>
    <row r="35" spans="1:9" ht="16.5" thickBot="1" x14ac:dyDescent="0.25">
      <c r="A35" s="50"/>
      <c r="B35" s="604"/>
      <c r="C35" s="605"/>
      <c r="D35" s="519"/>
      <c r="E35" s="520"/>
      <c r="F35" s="519"/>
      <c r="G35" s="521"/>
      <c r="H35" s="260"/>
    </row>
    <row r="36" spans="1:9" ht="20.25" customHeight="1" thickBot="1" x14ac:dyDescent="0.25">
      <c r="A36" s="522" t="s">
        <v>13</v>
      </c>
      <c r="B36" s="640" t="s">
        <v>78</v>
      </c>
      <c r="C36" s="641"/>
      <c r="D36" s="523"/>
      <c r="E36" s="524"/>
      <c r="F36" s="523"/>
      <c r="G36" s="525"/>
      <c r="H36" s="261"/>
    </row>
    <row r="37" spans="1:9" ht="31.5" customHeight="1" thickBot="1" x14ac:dyDescent="0.25">
      <c r="A37" s="526" t="s">
        <v>76</v>
      </c>
      <c r="B37" s="642" t="s">
        <v>156</v>
      </c>
      <c r="C37" s="643"/>
      <c r="D37" s="527"/>
      <c r="E37" s="528"/>
      <c r="F37" s="529"/>
      <c r="G37" s="530"/>
      <c r="H37" s="274"/>
    </row>
    <row r="38" spans="1:9" ht="21" customHeight="1" x14ac:dyDescent="0.2">
      <c r="A38" s="531">
        <v>61</v>
      </c>
      <c r="B38" s="646" t="s">
        <v>211</v>
      </c>
      <c r="C38" s="647"/>
      <c r="D38" s="532" t="s">
        <v>10</v>
      </c>
      <c r="E38" s="283"/>
      <c r="F38" s="284"/>
      <c r="G38" s="285"/>
      <c r="H38" s="275">
        <f>SUM(E38:G38)</f>
        <v>0</v>
      </c>
      <c r="I38" s="11" t="s">
        <v>195</v>
      </c>
    </row>
    <row r="39" spans="1:9" ht="38.25" customHeight="1" x14ac:dyDescent="0.2">
      <c r="A39" s="33">
        <v>62</v>
      </c>
      <c r="B39" s="644" t="s">
        <v>182</v>
      </c>
      <c r="C39" s="645"/>
      <c r="D39" s="479" t="s">
        <v>10</v>
      </c>
      <c r="E39" s="253">
        <f t="shared" ref="E39:G39" si="5">SUM(E43,E46)</f>
        <v>0</v>
      </c>
      <c r="F39" s="250">
        <f t="shared" si="5"/>
        <v>0</v>
      </c>
      <c r="G39" s="86">
        <f t="shared" si="5"/>
        <v>0</v>
      </c>
      <c r="H39" s="262">
        <f>SUM(H43,H46)</f>
        <v>0</v>
      </c>
    </row>
    <row r="40" spans="1:9" ht="63.75" customHeight="1" x14ac:dyDescent="0.2">
      <c r="A40" s="33"/>
      <c r="B40" s="648" t="s">
        <v>50</v>
      </c>
      <c r="C40" s="649"/>
      <c r="D40" s="494"/>
      <c r="E40" s="493"/>
      <c r="F40" s="494"/>
      <c r="G40" s="495"/>
      <c r="H40" s="263"/>
    </row>
    <row r="41" spans="1:9" ht="38.25" customHeight="1" x14ac:dyDescent="0.2">
      <c r="A41" s="32">
        <v>621</v>
      </c>
      <c r="B41" s="620" t="s">
        <v>144</v>
      </c>
      <c r="C41" s="621"/>
      <c r="D41" s="482" t="s">
        <v>10</v>
      </c>
      <c r="E41" s="483">
        <f>SUM('Anl1.6.1_geringAusgleich'!D28:H28)</f>
        <v>0</v>
      </c>
      <c r="F41" s="484">
        <f>SUM('Anl1.6.1_geringAusgleich'!I28:K28)</f>
        <v>0</v>
      </c>
      <c r="G41" s="485">
        <f>SUM('Anl1.6.1_geringAusgleich'!L28:O28)</f>
        <v>0</v>
      </c>
      <c r="H41" s="273">
        <f>SUM(E41:G41)</f>
        <v>0</v>
      </c>
      <c r="I41" s="11" t="s">
        <v>205</v>
      </c>
    </row>
    <row r="42" spans="1:9" ht="38.25" customHeight="1" x14ac:dyDescent="0.2">
      <c r="A42" s="32">
        <v>622</v>
      </c>
      <c r="B42" s="620" t="s">
        <v>145</v>
      </c>
      <c r="C42" s="621"/>
      <c r="D42" s="482" t="s">
        <v>10</v>
      </c>
      <c r="E42" s="483">
        <f>SUM('Anl1.6.1_geringAusgleich'!P28:T28)</f>
        <v>0</v>
      </c>
      <c r="F42" s="484">
        <f>SUM('Anl1.6.1_geringAusgleich'!U28:W28)</f>
        <v>0</v>
      </c>
      <c r="G42" s="485">
        <f>SUM('Anl1.6.1_geringAusgleich'!X28:AA28)</f>
        <v>0</v>
      </c>
      <c r="H42" s="273">
        <f>SUM(E42:G42)</f>
        <v>0</v>
      </c>
      <c r="I42" s="11" t="s">
        <v>205</v>
      </c>
    </row>
    <row r="43" spans="1:9" ht="25.5" customHeight="1" x14ac:dyDescent="0.2">
      <c r="A43" s="33">
        <v>623</v>
      </c>
      <c r="B43" s="644" t="s">
        <v>155</v>
      </c>
      <c r="C43" s="645"/>
      <c r="D43" s="533" t="s">
        <v>10</v>
      </c>
      <c r="E43" s="253">
        <f t="shared" ref="E43:G43" si="6">E41-E42</f>
        <v>0</v>
      </c>
      <c r="F43" s="250">
        <f t="shared" si="6"/>
        <v>0</v>
      </c>
      <c r="G43" s="86">
        <f t="shared" si="6"/>
        <v>0</v>
      </c>
      <c r="H43" s="262">
        <f>H41-H42</f>
        <v>0</v>
      </c>
    </row>
    <row r="44" spans="1:9" ht="25.5" customHeight="1" x14ac:dyDescent="0.2">
      <c r="A44" s="32">
        <v>624</v>
      </c>
      <c r="B44" s="620" t="s">
        <v>146</v>
      </c>
      <c r="C44" s="621"/>
      <c r="D44" s="482" t="s">
        <v>10</v>
      </c>
      <c r="E44" s="483">
        <f>SUM('Anl1.6.2_geringAusgleich'!D27:H27)</f>
        <v>0</v>
      </c>
      <c r="F44" s="484">
        <f>SUM('Anl1.6.2_geringAusgleich'!I27:K27)</f>
        <v>0</v>
      </c>
      <c r="G44" s="485">
        <f>SUM('Anl1.6.2_geringAusgleich'!L27:O27)</f>
        <v>0</v>
      </c>
      <c r="H44" s="273">
        <f>SUM(E44:G44)</f>
        <v>0</v>
      </c>
      <c r="I44" s="11" t="s">
        <v>206</v>
      </c>
    </row>
    <row r="45" spans="1:9" ht="25.5" customHeight="1" x14ac:dyDescent="0.2">
      <c r="A45" s="32">
        <v>625</v>
      </c>
      <c r="B45" s="620" t="s">
        <v>147</v>
      </c>
      <c r="C45" s="621"/>
      <c r="D45" s="482" t="s">
        <v>10</v>
      </c>
      <c r="E45" s="483">
        <f>SUM('Anl1.6.2_geringAusgleich'!P27:T27)</f>
        <v>0</v>
      </c>
      <c r="F45" s="484">
        <f>SUM('Anl1.6.2_geringAusgleich'!U27:W27)</f>
        <v>0</v>
      </c>
      <c r="G45" s="485">
        <f>SUM('Anl1.6.2_geringAusgleich'!X27:AA27)</f>
        <v>0</v>
      </c>
      <c r="H45" s="273">
        <f>SUM(E45:G45)</f>
        <v>0</v>
      </c>
      <c r="I45" s="11" t="s">
        <v>206</v>
      </c>
    </row>
    <row r="46" spans="1:9" ht="51" customHeight="1" x14ac:dyDescent="0.2">
      <c r="A46" s="33">
        <v>626</v>
      </c>
      <c r="B46" s="644" t="s">
        <v>157</v>
      </c>
      <c r="C46" s="645"/>
      <c r="D46" s="533" t="s">
        <v>10</v>
      </c>
      <c r="E46" s="253">
        <f t="shared" ref="E46:G46" si="7">E44-E45</f>
        <v>0</v>
      </c>
      <c r="F46" s="250">
        <f t="shared" si="7"/>
        <v>0</v>
      </c>
      <c r="G46" s="86">
        <f t="shared" si="7"/>
        <v>0</v>
      </c>
      <c r="H46" s="262">
        <f>H44-H45</f>
        <v>0</v>
      </c>
    </row>
    <row r="47" spans="1:9" ht="25.5" customHeight="1" x14ac:dyDescent="0.2">
      <c r="A47" s="79">
        <v>63</v>
      </c>
      <c r="B47" s="618" t="s">
        <v>6</v>
      </c>
      <c r="C47" s="619"/>
      <c r="D47" s="479" t="s">
        <v>10</v>
      </c>
      <c r="E47" s="286"/>
      <c r="F47" s="287"/>
      <c r="G47" s="288"/>
      <c r="H47" s="273">
        <f t="shared" ref="H47:H52" si="8">SUM(E47:G47)</f>
        <v>0</v>
      </c>
      <c r="I47" s="11" t="s">
        <v>195</v>
      </c>
    </row>
    <row r="48" spans="1:9" ht="25.5" customHeight="1" x14ac:dyDescent="0.2">
      <c r="A48" s="79">
        <v>64</v>
      </c>
      <c r="B48" s="618" t="s">
        <v>7</v>
      </c>
      <c r="C48" s="619"/>
      <c r="D48" s="479" t="s">
        <v>10</v>
      </c>
      <c r="E48" s="286"/>
      <c r="F48" s="287"/>
      <c r="G48" s="288"/>
      <c r="H48" s="273">
        <f t="shared" si="8"/>
        <v>0</v>
      </c>
      <c r="I48" s="11" t="s">
        <v>195</v>
      </c>
    </row>
    <row r="49" spans="1:9" ht="25.5" customHeight="1" x14ac:dyDescent="0.2">
      <c r="A49" s="79">
        <v>65</v>
      </c>
      <c r="B49" s="618" t="s">
        <v>53</v>
      </c>
      <c r="C49" s="619"/>
      <c r="D49" s="479" t="s">
        <v>10</v>
      </c>
      <c r="E49" s="286"/>
      <c r="F49" s="287"/>
      <c r="G49" s="288"/>
      <c r="H49" s="273">
        <f t="shared" si="8"/>
        <v>0</v>
      </c>
      <c r="I49" s="11" t="s">
        <v>195</v>
      </c>
    </row>
    <row r="50" spans="1:9" ht="25.5" customHeight="1" x14ac:dyDescent="0.2">
      <c r="A50" s="79">
        <v>66</v>
      </c>
      <c r="B50" s="618" t="s">
        <v>193</v>
      </c>
      <c r="C50" s="619"/>
      <c r="D50" s="479" t="s">
        <v>10</v>
      </c>
      <c r="E50" s="286"/>
      <c r="F50" s="287"/>
      <c r="G50" s="288"/>
      <c r="H50" s="273">
        <f t="shared" si="8"/>
        <v>0</v>
      </c>
      <c r="I50" s="11" t="s">
        <v>195</v>
      </c>
    </row>
    <row r="51" spans="1:9" ht="25.5" customHeight="1" x14ac:dyDescent="0.2">
      <c r="A51" s="79">
        <v>67</v>
      </c>
      <c r="B51" s="618" t="s">
        <v>213</v>
      </c>
      <c r="C51" s="619"/>
      <c r="D51" s="479" t="s">
        <v>10</v>
      </c>
      <c r="E51" s="286"/>
      <c r="F51" s="287"/>
      <c r="G51" s="288"/>
      <c r="H51" s="273">
        <f t="shared" si="8"/>
        <v>0</v>
      </c>
      <c r="I51" s="11" t="s">
        <v>195</v>
      </c>
    </row>
    <row r="52" spans="1:9" ht="25.5" customHeight="1" x14ac:dyDescent="0.2">
      <c r="A52" s="79">
        <v>68</v>
      </c>
      <c r="B52" s="618" t="s">
        <v>98</v>
      </c>
      <c r="C52" s="619"/>
      <c r="D52" s="534" t="s">
        <v>10</v>
      </c>
      <c r="E52" s="535">
        <f>'Anl1.7_weitErsparnisse'!B20</f>
        <v>0</v>
      </c>
      <c r="F52" s="536">
        <f>'Anl1.7_weitErsparnisse'!C20</f>
        <v>0</v>
      </c>
      <c r="G52" s="537">
        <f>'Anl1.7_weitErsparnisse'!D20</f>
        <v>0</v>
      </c>
      <c r="H52" s="273">
        <f t="shared" si="8"/>
        <v>0</v>
      </c>
      <c r="I52" s="11" t="s">
        <v>207</v>
      </c>
    </row>
    <row r="53" spans="1:9" ht="25.5" customHeight="1" thickBot="1" x14ac:dyDescent="0.25">
      <c r="A53" s="538">
        <v>69</v>
      </c>
      <c r="B53" s="614" t="s">
        <v>80</v>
      </c>
      <c r="C53" s="615"/>
      <c r="D53" s="539" t="s">
        <v>10</v>
      </c>
      <c r="E53" s="276">
        <f>SUM(E47:E52,E39,E38)</f>
        <v>0</v>
      </c>
      <c r="F53" s="277">
        <f t="shared" ref="F53:G53" si="9">SUM(F47:F52,F39,F38)</f>
        <v>0</v>
      </c>
      <c r="G53" s="278">
        <f t="shared" si="9"/>
        <v>0</v>
      </c>
      <c r="H53" s="290">
        <f t="shared" ref="H53" si="10">SUM(H47:H52,H39,H38)</f>
        <v>0</v>
      </c>
    </row>
    <row r="54" spans="1:9" ht="60.75" customHeight="1" thickBot="1" x14ac:dyDescent="0.25">
      <c r="A54" s="540" t="s">
        <v>75</v>
      </c>
      <c r="B54" s="616" t="s">
        <v>212</v>
      </c>
      <c r="C54" s="617"/>
      <c r="D54" s="529"/>
      <c r="E54" s="528"/>
      <c r="F54" s="529"/>
      <c r="G54" s="530"/>
      <c r="H54" s="274"/>
    </row>
    <row r="55" spans="1:9" ht="25.5" customHeight="1" x14ac:dyDescent="0.2">
      <c r="A55" s="79">
        <v>71</v>
      </c>
      <c r="B55" s="618" t="s">
        <v>260</v>
      </c>
      <c r="C55" s="619"/>
      <c r="D55" s="479" t="s">
        <v>10</v>
      </c>
      <c r="E55" s="541">
        <f>MAX('Anl1.8.1_BT_Gk'!D16,'Anl1.8.2_BT_SPNV_AT'!D17)</f>
        <v>0</v>
      </c>
      <c r="F55" s="542">
        <f>MAX('Anl1.8.1_BT_Gk'!E16,'Anl1.8.2_BT_SPNV_AT'!E17)</f>
        <v>0</v>
      </c>
      <c r="G55" s="543">
        <f>MAX('Anl1.8.1_BT_Gk'!F16,'Anl1.8.2_BT_SPNV_AT'!F17)</f>
        <v>0</v>
      </c>
      <c r="H55" s="273">
        <f t="shared" ref="H55:H56" si="11">SUM(E55:G55)</f>
        <v>0</v>
      </c>
      <c r="I55" s="664" t="s">
        <v>269</v>
      </c>
    </row>
    <row r="56" spans="1:9" ht="25.5" customHeight="1" x14ac:dyDescent="0.2">
      <c r="A56" s="79">
        <v>72</v>
      </c>
      <c r="B56" s="618" t="s">
        <v>261</v>
      </c>
      <c r="C56" s="619"/>
      <c r="D56" s="479" t="s">
        <v>10</v>
      </c>
      <c r="E56" s="544">
        <f>MAX('Anl1.8.1_BT_Gk'!D25,'Anl1.8.2_BT_SPNV_AT'!D26)</f>
        <v>0</v>
      </c>
      <c r="F56" s="545">
        <f>MAX('Anl1.8.1_BT_Gk'!E25,'Anl1.8.2_BT_SPNV_AT'!E26)</f>
        <v>0</v>
      </c>
      <c r="G56" s="485">
        <f>MAX('Anl1.8.1_BT_Gk'!F25,'Anl1.8.2_BT_SPNV_AT'!F26)</f>
        <v>0</v>
      </c>
      <c r="H56" s="273">
        <f t="shared" si="11"/>
        <v>0</v>
      </c>
      <c r="I56" s="664"/>
    </row>
    <row r="57" spans="1:9" ht="20.25" customHeight="1" thickBot="1" x14ac:dyDescent="0.25">
      <c r="A57" s="546">
        <v>73</v>
      </c>
      <c r="B57" s="636" t="s">
        <v>208</v>
      </c>
      <c r="C57" s="637"/>
      <c r="D57" s="547" t="s">
        <v>10</v>
      </c>
      <c r="E57" s="276">
        <f>SUM(E55:E56)</f>
        <v>0</v>
      </c>
      <c r="F57" s="276">
        <f t="shared" ref="F57:H57" si="12">SUM(F55:F56)</f>
        <v>0</v>
      </c>
      <c r="G57" s="276">
        <f t="shared" si="12"/>
        <v>0</v>
      </c>
      <c r="H57" s="278">
        <f t="shared" si="12"/>
        <v>0</v>
      </c>
    </row>
    <row r="58" spans="1:9" ht="19.5" customHeight="1" thickBot="1" x14ac:dyDescent="0.25">
      <c r="A58" s="47">
        <v>8</v>
      </c>
      <c r="B58" s="638" t="s">
        <v>8</v>
      </c>
      <c r="C58" s="639"/>
      <c r="D58" s="518" t="s">
        <v>10</v>
      </c>
      <c r="E58" s="252">
        <f>SUM(E57,E53)</f>
        <v>0</v>
      </c>
      <c r="F58" s="249">
        <f>SUM(F57,F53)</f>
        <v>0</v>
      </c>
      <c r="G58" s="92">
        <f>SUM(G57,G53)</f>
        <v>0</v>
      </c>
      <c r="H58" s="259">
        <f>SUM(H57,H53)</f>
        <v>0</v>
      </c>
    </row>
    <row r="59" spans="1:9" ht="16.5" thickBot="1" x14ac:dyDescent="0.25">
      <c r="A59" s="50"/>
      <c r="B59" s="604"/>
      <c r="C59" s="605"/>
      <c r="D59" s="519"/>
      <c r="E59" s="520"/>
      <c r="F59" s="519"/>
      <c r="G59" s="521"/>
      <c r="H59" s="260"/>
    </row>
    <row r="60" spans="1:9" ht="48" customHeight="1" thickBot="1" x14ac:dyDescent="0.25">
      <c r="A60" s="26" t="s">
        <v>14</v>
      </c>
      <c r="B60" s="667" t="s">
        <v>12</v>
      </c>
      <c r="C60" s="668"/>
      <c r="D60" s="548" t="s">
        <v>10</v>
      </c>
      <c r="E60" s="390">
        <f>E34-E58</f>
        <v>0</v>
      </c>
      <c r="F60" s="391">
        <f>F34-F58</f>
        <v>0</v>
      </c>
      <c r="G60" s="392">
        <f>G34-G58</f>
        <v>0</v>
      </c>
      <c r="H60" s="393">
        <f>H34-H58</f>
        <v>0</v>
      </c>
    </row>
    <row r="61" spans="1:9" ht="15" customHeight="1" thickBot="1" x14ac:dyDescent="0.25">
      <c r="A61"/>
      <c r="B61" s="549"/>
      <c r="C61" s="549"/>
      <c r="D61" s="279"/>
      <c r="E61" s="279"/>
      <c r="F61" s="279"/>
      <c r="G61" s="279"/>
      <c r="H61" s="280"/>
    </row>
    <row r="62" spans="1:9" s="97" customFormat="1" ht="21" customHeight="1" x14ac:dyDescent="0.2">
      <c r="A62" s="634" t="s">
        <v>196</v>
      </c>
      <c r="B62" s="669" t="s">
        <v>197</v>
      </c>
      <c r="C62" s="670"/>
      <c r="D62" s="550" t="s">
        <v>10</v>
      </c>
      <c r="E62" s="551">
        <f>E60</f>
        <v>0</v>
      </c>
      <c r="F62" s="551">
        <f>AVERAGE(E62/5,G62/4)*3</f>
        <v>0</v>
      </c>
      <c r="G62" s="551">
        <f>G60</f>
        <v>0</v>
      </c>
      <c r="H62" s="281">
        <f>SUM(E62:G62)</f>
        <v>0</v>
      </c>
    </row>
    <row r="63" spans="1:9" s="97" customFormat="1" ht="21" customHeight="1" thickBot="1" x14ac:dyDescent="0.25">
      <c r="A63" s="635"/>
      <c r="B63" s="650" t="s">
        <v>198</v>
      </c>
      <c r="C63" s="651"/>
      <c r="D63" s="552" t="s">
        <v>10</v>
      </c>
      <c r="E63" s="553"/>
      <c r="F63" s="554">
        <f>(F60-F32)-F62+F32</f>
        <v>0</v>
      </c>
      <c r="G63" s="553"/>
      <c r="H63" s="282">
        <f>SUM(E63:G63)</f>
        <v>0</v>
      </c>
    </row>
    <row r="64" spans="1:9" ht="15" customHeight="1" x14ac:dyDescent="0.2"/>
    <row r="65" spans="2:8" ht="15" customHeight="1" thickBot="1" x14ac:dyDescent="0.25">
      <c r="F65" s="417" t="s">
        <v>270</v>
      </c>
    </row>
    <row r="66" spans="2:8" ht="21" customHeight="1" x14ac:dyDescent="0.2">
      <c r="B66" s="665" t="s">
        <v>277</v>
      </c>
      <c r="C66" s="666"/>
      <c r="F66" s="663" t="s">
        <v>282</v>
      </c>
      <c r="G66" s="663"/>
      <c r="H66" s="663"/>
    </row>
    <row r="67" spans="2:8" ht="21" customHeight="1" x14ac:dyDescent="0.2">
      <c r="B67" s="608" t="s">
        <v>278</v>
      </c>
      <c r="C67" s="609"/>
      <c r="F67" s="663"/>
      <c r="G67" s="663"/>
      <c r="H67" s="663"/>
    </row>
    <row r="68" spans="2:8" ht="21" customHeight="1" x14ac:dyDescent="0.2">
      <c r="B68" s="610" t="s">
        <v>279</v>
      </c>
      <c r="C68" s="611"/>
      <c r="F68" s="663"/>
      <c r="G68" s="663"/>
      <c r="H68" s="663"/>
    </row>
    <row r="69" spans="2:8" ht="21" customHeight="1" x14ac:dyDescent="0.2">
      <c r="B69" s="612" t="s">
        <v>280</v>
      </c>
      <c r="C69" s="613"/>
      <c r="F69" s="663"/>
      <c r="G69" s="663"/>
      <c r="H69" s="663"/>
    </row>
    <row r="70" spans="2:8" ht="21" customHeight="1" x14ac:dyDescent="0.2">
      <c r="B70" s="661" t="s">
        <v>275</v>
      </c>
      <c r="C70" s="662"/>
      <c r="F70" s="663"/>
      <c r="G70" s="663"/>
      <c r="H70" s="663"/>
    </row>
    <row r="71" spans="2:8" ht="21" customHeight="1" thickBot="1" x14ac:dyDescent="0.25">
      <c r="B71" s="606" t="s">
        <v>281</v>
      </c>
      <c r="C71" s="607"/>
      <c r="F71" s="663"/>
      <c r="G71" s="663"/>
      <c r="H71" s="663"/>
    </row>
  </sheetData>
  <sheetProtection algorithmName="SHA-512" hashValue="tOWNcsEqPPXW+jAu8URSrsgSp9enLGSJylrkEUWEGyWdZxhWCrSCJhzv4npC0GShu7Sbhd2BTAJ2qgaKc8n6PA==" saltValue="m35tQXW19QLRRFY74ua74Q==" spinCount="100000" sheet="1" formatCells="0" formatColumns="0" formatRows="0"/>
  <mergeCells count="71">
    <mergeCell ref="B70:C70"/>
    <mergeCell ref="F66:H71"/>
    <mergeCell ref="B55:C55"/>
    <mergeCell ref="B56:C56"/>
    <mergeCell ref="I55:I56"/>
    <mergeCell ref="B66:C66"/>
    <mergeCell ref="B60:C60"/>
    <mergeCell ref="B62:C62"/>
    <mergeCell ref="B59:C59"/>
    <mergeCell ref="A1:H1"/>
    <mergeCell ref="B2:H2"/>
    <mergeCell ref="B18:C18"/>
    <mergeCell ref="B20:C20"/>
    <mergeCell ref="B21:C21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13:C13"/>
    <mergeCell ref="B14:C14"/>
    <mergeCell ref="A62:A63"/>
    <mergeCell ref="B57:C57"/>
    <mergeCell ref="B32:C32"/>
    <mergeCell ref="B34:C34"/>
    <mergeCell ref="B36:C36"/>
    <mergeCell ref="B37:C37"/>
    <mergeCell ref="B44:C44"/>
    <mergeCell ref="B45:C45"/>
    <mergeCell ref="B46:C46"/>
    <mergeCell ref="B47:C47"/>
    <mergeCell ref="B38:C38"/>
    <mergeCell ref="B39:C39"/>
    <mergeCell ref="B40:C40"/>
    <mergeCell ref="B43:C43"/>
    <mergeCell ref="B63:C63"/>
    <mergeCell ref="B58:C58"/>
    <mergeCell ref="B15:C15"/>
    <mergeCell ref="B16:C16"/>
    <mergeCell ref="B17:C17"/>
    <mergeCell ref="B27:C27"/>
    <mergeCell ref="B31:C31"/>
    <mergeCell ref="B19:C19"/>
    <mergeCell ref="B28:C28"/>
    <mergeCell ref="B29:C29"/>
    <mergeCell ref="B30:C30"/>
    <mergeCell ref="B22:C22"/>
    <mergeCell ref="B23:C23"/>
    <mergeCell ref="B24:C24"/>
    <mergeCell ref="B25:C25"/>
    <mergeCell ref="B26:C26"/>
    <mergeCell ref="B10:C10"/>
    <mergeCell ref="B33:C33"/>
    <mergeCell ref="B35:C35"/>
    <mergeCell ref="B71:C71"/>
    <mergeCell ref="B67:C67"/>
    <mergeCell ref="B68:C68"/>
    <mergeCell ref="B69:C69"/>
    <mergeCell ref="B53:C53"/>
    <mergeCell ref="B54:C54"/>
    <mergeCell ref="B48:C48"/>
    <mergeCell ref="B49:C49"/>
    <mergeCell ref="B50:C50"/>
    <mergeCell ref="B51:C51"/>
    <mergeCell ref="B52:C52"/>
    <mergeCell ref="B41:C41"/>
    <mergeCell ref="B42:C42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7" orientation="portrait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  <rowBreaks count="1" manualBreakCount="1">
    <brk id="5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R24"/>
  <sheetViews>
    <sheetView zoomScale="85" zoomScaleNormal="85" zoomScaleSheetLayoutView="100" workbookViewId="0">
      <pane xSplit="2" ySplit="8" topLeftCell="C9" activePane="bottomRight" state="frozen"/>
      <selection activeCell="B9" sqref="B9"/>
      <selection pane="topRight" activeCell="B9" sqref="B9"/>
      <selection pane="bottomLeft" activeCell="B9" sqref="B9"/>
      <selection pane="bottomRight" activeCell="C9" sqref="C9"/>
    </sheetView>
  </sheetViews>
  <sheetFormatPr baseColWidth="10" defaultColWidth="10.85546875" defaultRowHeight="15" x14ac:dyDescent="0.2"/>
  <cols>
    <col min="1" max="1" width="31.28515625" style="14" customWidth="1"/>
    <col min="2" max="2" width="29" style="25" customWidth="1"/>
    <col min="3" max="4" width="15.7109375" style="25" customWidth="1"/>
    <col min="5" max="14" width="15.7109375" style="14" customWidth="1"/>
    <col min="15" max="18" width="18.7109375" style="14" customWidth="1"/>
    <col min="19" max="16384" width="10.85546875" style="14"/>
  </cols>
  <sheetData>
    <row r="1" spans="1:18" ht="30" customHeight="1" thickBot="1" x14ac:dyDescent="0.25">
      <c r="A1" s="597" t="s">
        <v>59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9"/>
      <c r="O1" s="2"/>
    </row>
    <row r="2" spans="1:18" ht="21.75" customHeight="1" thickBot="1" x14ac:dyDescent="0.25">
      <c r="A2" s="6" t="s">
        <v>40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2"/>
      <c r="O2" s="2"/>
    </row>
    <row r="3" spans="1:18" ht="15.75" thickBot="1" x14ac:dyDescent="0.25">
      <c r="A3" s="6" t="s">
        <v>58</v>
      </c>
      <c r="B3" s="673" t="s">
        <v>271</v>
      </c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4"/>
      <c r="O3" s="2"/>
    </row>
    <row r="4" spans="1:18" s="15" customFormat="1" x14ac:dyDescent="0.2">
      <c r="A4" s="555"/>
      <c r="B4" s="556"/>
      <c r="C4" s="556"/>
      <c r="D4" s="556"/>
      <c r="O4" s="2"/>
    </row>
    <row r="5" spans="1:18" s="15" customFormat="1" ht="15.75" thickBot="1" x14ac:dyDescent="0.25">
      <c r="A5" s="557"/>
      <c r="B5" s="556"/>
      <c r="C5" s="556"/>
      <c r="D5" s="556"/>
      <c r="O5" s="2"/>
    </row>
    <row r="6" spans="1:18" ht="37.5" customHeight="1" thickBot="1" x14ac:dyDescent="0.25">
      <c r="A6" s="558"/>
      <c r="B6" s="559"/>
      <c r="C6" s="559"/>
      <c r="D6" s="559"/>
      <c r="E6" s="560"/>
      <c r="O6" s="686" t="s">
        <v>28</v>
      </c>
      <c r="P6" s="687"/>
      <c r="Q6" s="687"/>
      <c r="R6" s="688"/>
    </row>
    <row r="7" spans="1:18" s="24" customFormat="1" ht="15" customHeight="1" x14ac:dyDescent="0.2">
      <c r="A7" s="684" t="s">
        <v>16</v>
      </c>
      <c r="B7" s="685"/>
      <c r="C7" s="18" t="s">
        <v>72</v>
      </c>
      <c r="D7" s="18" t="s">
        <v>73</v>
      </c>
      <c r="E7" s="18" t="s">
        <v>18</v>
      </c>
      <c r="F7" s="18" t="s">
        <v>19</v>
      </c>
      <c r="G7" s="18" t="s">
        <v>20</v>
      </c>
      <c r="H7" s="18" t="s">
        <v>21</v>
      </c>
      <c r="I7" s="18" t="s">
        <v>22</v>
      </c>
      <c r="J7" s="18" t="s">
        <v>23</v>
      </c>
      <c r="K7" s="18" t="s">
        <v>24</v>
      </c>
      <c r="L7" s="18" t="s">
        <v>25</v>
      </c>
      <c r="M7" s="18" t="s">
        <v>26</v>
      </c>
      <c r="N7" s="291" t="s">
        <v>27</v>
      </c>
      <c r="O7" s="171" t="s">
        <v>128</v>
      </c>
      <c r="P7" s="172" t="s">
        <v>129</v>
      </c>
      <c r="Q7" s="172" t="s">
        <v>130</v>
      </c>
      <c r="R7" s="173" t="s">
        <v>131</v>
      </c>
    </row>
    <row r="8" spans="1:18" s="24" customFormat="1" ht="15.75" thickBot="1" x14ac:dyDescent="0.25">
      <c r="A8" s="292"/>
      <c r="B8" s="293"/>
      <c r="C8" s="675" t="s">
        <v>36</v>
      </c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7"/>
      <c r="O8" s="689" t="s">
        <v>36</v>
      </c>
      <c r="P8" s="690"/>
      <c r="Q8" s="690"/>
      <c r="R8" s="691"/>
    </row>
    <row r="9" spans="1:18" s="108" customFormat="1" ht="21.2" customHeight="1" x14ac:dyDescent="0.2">
      <c r="A9" s="678" t="s">
        <v>68</v>
      </c>
      <c r="B9" s="294" t="s">
        <v>17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303">
        <f t="shared" ref="O9:O12" si="0">SUM(C9:G9)</f>
        <v>0</v>
      </c>
      <c r="P9" s="304">
        <f>SUM(H9:J9)</f>
        <v>0</v>
      </c>
      <c r="Q9" s="304">
        <f t="shared" ref="Q9:Q12" si="1">SUM(K9:N9)</f>
        <v>0</v>
      </c>
      <c r="R9" s="305">
        <f t="shared" ref="R9:R12" si="2">SUM(C9:N9)</f>
        <v>0</v>
      </c>
    </row>
    <row r="10" spans="1:18" s="108" customFormat="1" ht="43.5" customHeight="1" x14ac:dyDescent="0.2">
      <c r="A10" s="678"/>
      <c r="B10" s="107" t="s">
        <v>37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306">
        <f t="shared" si="0"/>
        <v>0</v>
      </c>
      <c r="P10" s="307">
        <f t="shared" ref="P10:P12" si="3">SUM(H10:J10)</f>
        <v>0</v>
      </c>
      <c r="Q10" s="307">
        <f t="shared" si="1"/>
        <v>0</v>
      </c>
      <c r="R10" s="308">
        <f t="shared" si="2"/>
        <v>0</v>
      </c>
    </row>
    <row r="11" spans="1:18" s="108" customFormat="1" ht="21.2" customHeight="1" x14ac:dyDescent="0.2">
      <c r="A11" s="678"/>
      <c r="B11" s="107" t="s">
        <v>138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306">
        <f t="shared" si="0"/>
        <v>0</v>
      </c>
      <c r="P11" s="307">
        <f t="shared" si="3"/>
        <v>0</v>
      </c>
      <c r="Q11" s="307">
        <f t="shared" si="1"/>
        <v>0</v>
      </c>
      <c r="R11" s="308">
        <f t="shared" si="2"/>
        <v>0</v>
      </c>
    </row>
    <row r="12" spans="1:18" s="108" customFormat="1" ht="21.2" customHeight="1" thickBot="1" x14ac:dyDescent="0.25">
      <c r="A12" s="678"/>
      <c r="B12" s="116" t="s">
        <v>2</v>
      </c>
      <c r="C12" s="395">
        <f t="shared" ref="C12:N12" si="4">C10-C11</f>
        <v>0</v>
      </c>
      <c r="D12" s="328">
        <f t="shared" si="4"/>
        <v>0</v>
      </c>
      <c r="E12" s="328">
        <f t="shared" si="4"/>
        <v>0</v>
      </c>
      <c r="F12" s="328">
        <f t="shared" si="4"/>
        <v>0</v>
      </c>
      <c r="G12" s="328">
        <f t="shared" si="4"/>
        <v>0</v>
      </c>
      <c r="H12" s="328">
        <f t="shared" si="4"/>
        <v>0</v>
      </c>
      <c r="I12" s="328">
        <f t="shared" si="4"/>
        <v>0</v>
      </c>
      <c r="J12" s="328">
        <f t="shared" si="4"/>
        <v>0</v>
      </c>
      <c r="K12" s="328">
        <f t="shared" si="4"/>
        <v>0</v>
      </c>
      <c r="L12" s="328">
        <f t="shared" si="4"/>
        <v>0</v>
      </c>
      <c r="M12" s="328">
        <f t="shared" si="4"/>
        <v>0</v>
      </c>
      <c r="N12" s="329">
        <f t="shared" si="4"/>
        <v>0</v>
      </c>
      <c r="O12" s="309">
        <f t="shared" si="0"/>
        <v>0</v>
      </c>
      <c r="P12" s="310">
        <f t="shared" si="3"/>
        <v>0</v>
      </c>
      <c r="Q12" s="310">
        <f t="shared" si="1"/>
        <v>0</v>
      </c>
      <c r="R12" s="311">
        <f t="shared" si="2"/>
        <v>0</v>
      </c>
    </row>
    <row r="13" spans="1:18" s="108" customFormat="1" ht="21.2" customHeight="1" x14ac:dyDescent="0.2">
      <c r="A13" s="679" t="s">
        <v>69</v>
      </c>
      <c r="B13" s="295" t="s">
        <v>17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303">
        <f t="shared" ref="O13:O20" si="5">SUM(C13:G13)</f>
        <v>0</v>
      </c>
      <c r="P13" s="304">
        <f>SUM(H13:J13)</f>
        <v>0</v>
      </c>
      <c r="Q13" s="304">
        <f t="shared" ref="Q13:Q20" si="6">SUM(K13:N13)</f>
        <v>0</v>
      </c>
      <c r="R13" s="305">
        <f t="shared" ref="R13:R20" si="7">SUM(C13:N13)</f>
        <v>0</v>
      </c>
    </row>
    <row r="14" spans="1:18" s="108" customFormat="1" ht="42.75" customHeight="1" x14ac:dyDescent="0.2">
      <c r="A14" s="680"/>
      <c r="B14" s="296" t="s">
        <v>37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306">
        <f t="shared" si="5"/>
        <v>0</v>
      </c>
      <c r="P14" s="307">
        <f t="shared" ref="P14:P16" si="8">SUM(H14:J14)</f>
        <v>0</v>
      </c>
      <c r="Q14" s="307">
        <f t="shared" si="6"/>
        <v>0</v>
      </c>
      <c r="R14" s="308">
        <f t="shared" si="7"/>
        <v>0</v>
      </c>
    </row>
    <row r="15" spans="1:18" s="108" customFormat="1" ht="21.2" customHeight="1" x14ac:dyDescent="0.2">
      <c r="A15" s="680"/>
      <c r="B15" s="296" t="s">
        <v>138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306">
        <f t="shared" si="5"/>
        <v>0</v>
      </c>
      <c r="P15" s="307">
        <f t="shared" si="8"/>
        <v>0</v>
      </c>
      <c r="Q15" s="307">
        <f t="shared" si="6"/>
        <v>0</v>
      </c>
      <c r="R15" s="308">
        <f t="shared" si="7"/>
        <v>0</v>
      </c>
    </row>
    <row r="16" spans="1:18" s="108" customFormat="1" ht="21.2" customHeight="1" thickBot="1" x14ac:dyDescent="0.25">
      <c r="A16" s="681"/>
      <c r="B16" s="297" t="s">
        <v>2</v>
      </c>
      <c r="C16" s="299">
        <f t="shared" ref="C16:N16" si="9">C14-C15</f>
        <v>0</v>
      </c>
      <c r="D16" s="299">
        <f t="shared" si="9"/>
        <v>0</v>
      </c>
      <c r="E16" s="299">
        <f t="shared" si="9"/>
        <v>0</v>
      </c>
      <c r="F16" s="299">
        <f t="shared" si="9"/>
        <v>0</v>
      </c>
      <c r="G16" s="299">
        <f t="shared" si="9"/>
        <v>0</v>
      </c>
      <c r="H16" s="299">
        <f t="shared" si="9"/>
        <v>0</v>
      </c>
      <c r="I16" s="299">
        <f t="shared" si="9"/>
        <v>0</v>
      </c>
      <c r="J16" s="299">
        <f t="shared" si="9"/>
        <v>0</v>
      </c>
      <c r="K16" s="299">
        <f t="shared" si="9"/>
        <v>0</v>
      </c>
      <c r="L16" s="299">
        <f t="shared" si="9"/>
        <v>0</v>
      </c>
      <c r="M16" s="299">
        <f t="shared" si="9"/>
        <v>0</v>
      </c>
      <c r="N16" s="300">
        <f t="shared" si="9"/>
        <v>0</v>
      </c>
      <c r="O16" s="309">
        <f t="shared" si="5"/>
        <v>0</v>
      </c>
      <c r="P16" s="310">
        <f t="shared" si="8"/>
        <v>0</v>
      </c>
      <c r="Q16" s="310">
        <f t="shared" si="6"/>
        <v>0</v>
      </c>
      <c r="R16" s="311">
        <f t="shared" si="7"/>
        <v>0</v>
      </c>
    </row>
    <row r="17" spans="1:18" s="108" customFormat="1" ht="21.2" customHeight="1" x14ac:dyDescent="0.2">
      <c r="A17" s="682" t="s">
        <v>70</v>
      </c>
      <c r="B17" s="298" t="s">
        <v>17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312">
        <f t="shared" si="5"/>
        <v>0</v>
      </c>
      <c r="P17" s="313">
        <f>SUM(H17:J17)</f>
        <v>0</v>
      </c>
      <c r="Q17" s="313">
        <f t="shared" si="6"/>
        <v>0</v>
      </c>
      <c r="R17" s="314">
        <f t="shared" si="7"/>
        <v>0</v>
      </c>
    </row>
    <row r="18" spans="1:18" s="108" customFormat="1" ht="42.75" customHeight="1" x14ac:dyDescent="0.2">
      <c r="A18" s="682"/>
      <c r="B18" s="120" t="s">
        <v>37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315">
        <f t="shared" si="5"/>
        <v>0</v>
      </c>
      <c r="P18" s="316">
        <f t="shared" ref="P18:P20" si="10">SUM(H18:J18)</f>
        <v>0</v>
      </c>
      <c r="Q18" s="316">
        <f t="shared" si="6"/>
        <v>0</v>
      </c>
      <c r="R18" s="317">
        <f t="shared" si="7"/>
        <v>0</v>
      </c>
    </row>
    <row r="19" spans="1:18" s="108" customFormat="1" ht="21.2" customHeight="1" x14ac:dyDescent="0.2">
      <c r="A19" s="682"/>
      <c r="B19" s="120" t="s">
        <v>138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315">
        <f t="shared" si="5"/>
        <v>0</v>
      </c>
      <c r="P19" s="316">
        <f t="shared" si="10"/>
        <v>0</v>
      </c>
      <c r="Q19" s="316">
        <f t="shared" si="6"/>
        <v>0</v>
      </c>
      <c r="R19" s="317">
        <f t="shared" si="7"/>
        <v>0</v>
      </c>
    </row>
    <row r="20" spans="1:18" s="108" customFormat="1" ht="21.2" customHeight="1" thickBot="1" x14ac:dyDescent="0.25">
      <c r="A20" s="683"/>
      <c r="B20" s="121" t="s">
        <v>2</v>
      </c>
      <c r="C20" s="301">
        <f t="shared" ref="C20:N20" si="11">C18-C19</f>
        <v>0</v>
      </c>
      <c r="D20" s="301">
        <f t="shared" si="11"/>
        <v>0</v>
      </c>
      <c r="E20" s="301">
        <f t="shared" si="11"/>
        <v>0</v>
      </c>
      <c r="F20" s="301">
        <f t="shared" si="11"/>
        <v>0</v>
      </c>
      <c r="G20" s="301">
        <f t="shared" si="11"/>
        <v>0</v>
      </c>
      <c r="H20" s="301">
        <f t="shared" si="11"/>
        <v>0</v>
      </c>
      <c r="I20" s="301">
        <f t="shared" si="11"/>
        <v>0</v>
      </c>
      <c r="J20" s="301">
        <f t="shared" si="11"/>
        <v>0</v>
      </c>
      <c r="K20" s="301">
        <f t="shared" si="11"/>
        <v>0</v>
      </c>
      <c r="L20" s="301">
        <f t="shared" si="11"/>
        <v>0</v>
      </c>
      <c r="M20" s="301">
        <f t="shared" si="11"/>
        <v>0</v>
      </c>
      <c r="N20" s="302">
        <f t="shared" si="11"/>
        <v>0</v>
      </c>
      <c r="O20" s="318">
        <f t="shared" si="5"/>
        <v>0</v>
      </c>
      <c r="P20" s="319">
        <f t="shared" si="10"/>
        <v>0</v>
      </c>
      <c r="Q20" s="319">
        <f t="shared" si="6"/>
        <v>0</v>
      </c>
      <c r="R20" s="320">
        <f t="shared" si="7"/>
        <v>0</v>
      </c>
    </row>
    <row r="24" spans="1:18" x14ac:dyDescent="0.2">
      <c r="C24" s="321"/>
    </row>
  </sheetData>
  <sheetProtection algorithmName="SHA-512" hashValue="+obeVybmrpMfHLC+FNu7W1lIvEw9vBoSdJMcBzzOZ9aIzEdcpASu02HXVbmhJZSWj4bHKl8GFW9CI8dpnB58eg==" saltValue="kfnmXzMPUUSg6MwvXqJGQQ==" spinCount="100000" sheet="1" formatCells="0" formatColumns="0" formatRows="0"/>
  <mergeCells count="10">
    <mergeCell ref="A13:A16"/>
    <mergeCell ref="A17:A20"/>
    <mergeCell ref="A7:B7"/>
    <mergeCell ref="O6:R6"/>
    <mergeCell ref="O8:R8"/>
    <mergeCell ref="A1:N1"/>
    <mergeCell ref="B2:N2"/>
    <mergeCell ref="B3:N3"/>
    <mergeCell ref="C8:N8"/>
    <mergeCell ref="A9:A12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41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R12"/>
  <sheetViews>
    <sheetView zoomScale="85" zoomScaleNormal="85" zoomScaleSheetLayoutView="100"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baseColWidth="10" defaultColWidth="10.85546875" defaultRowHeight="15" x14ac:dyDescent="0.2"/>
  <cols>
    <col min="1" max="1" width="31.28515625" style="14" customWidth="1"/>
    <col min="2" max="2" width="29" style="25" customWidth="1"/>
    <col min="3" max="4" width="17.7109375" style="25" customWidth="1"/>
    <col min="5" max="14" width="17.7109375" style="14" customWidth="1"/>
    <col min="15" max="18" width="18.7109375" style="14" customWidth="1"/>
    <col min="19" max="16384" width="10.85546875" style="14"/>
  </cols>
  <sheetData>
    <row r="1" spans="1:18" ht="30" customHeight="1" thickBot="1" x14ac:dyDescent="0.25">
      <c r="A1" s="597" t="s">
        <v>64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9"/>
      <c r="O1" s="2"/>
    </row>
    <row r="2" spans="1:18" ht="21.75" customHeight="1" thickBot="1" x14ac:dyDescent="0.25">
      <c r="A2" s="6" t="s">
        <v>40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2"/>
      <c r="O2" s="2"/>
    </row>
    <row r="3" spans="1:18" ht="15.75" customHeight="1" thickBot="1" x14ac:dyDescent="0.25">
      <c r="A3" s="6" t="s">
        <v>58</v>
      </c>
      <c r="B3" s="673" t="s">
        <v>274</v>
      </c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4"/>
      <c r="O3" s="2"/>
    </row>
    <row r="4" spans="1:18" s="15" customFormat="1" x14ac:dyDescent="0.2">
      <c r="A4" s="555"/>
      <c r="B4" s="556"/>
      <c r="C4" s="556"/>
      <c r="D4" s="556"/>
      <c r="O4" s="2"/>
    </row>
    <row r="5" spans="1:18" s="15" customFormat="1" ht="15.75" thickBot="1" x14ac:dyDescent="0.25">
      <c r="A5" s="557"/>
      <c r="B5" s="556"/>
      <c r="C5" s="556"/>
      <c r="D5" s="556"/>
      <c r="O5" s="2"/>
    </row>
    <row r="6" spans="1:18" ht="37.5" customHeight="1" thickBot="1" x14ac:dyDescent="0.25">
      <c r="A6" s="558"/>
      <c r="B6" s="559"/>
      <c r="C6" s="559"/>
      <c r="D6" s="559"/>
      <c r="E6" s="560"/>
      <c r="O6" s="686" t="s">
        <v>28</v>
      </c>
      <c r="P6" s="687"/>
      <c r="Q6" s="687"/>
      <c r="R6" s="688"/>
    </row>
    <row r="7" spans="1:18" s="24" customFormat="1" ht="15" customHeight="1" x14ac:dyDescent="0.2">
      <c r="A7" s="684" t="s">
        <v>16</v>
      </c>
      <c r="B7" s="685"/>
      <c r="C7" s="18" t="s">
        <v>72</v>
      </c>
      <c r="D7" s="18" t="s">
        <v>73</v>
      </c>
      <c r="E7" s="18" t="s">
        <v>18</v>
      </c>
      <c r="F7" s="18" t="s">
        <v>19</v>
      </c>
      <c r="G7" s="18" t="s">
        <v>20</v>
      </c>
      <c r="H7" s="18" t="s">
        <v>21</v>
      </c>
      <c r="I7" s="18" t="s">
        <v>22</v>
      </c>
      <c r="J7" s="18" t="s">
        <v>23</v>
      </c>
      <c r="K7" s="18" t="s">
        <v>24</v>
      </c>
      <c r="L7" s="18" t="s">
        <v>25</v>
      </c>
      <c r="M7" s="18" t="s">
        <v>26</v>
      </c>
      <c r="N7" s="291" t="s">
        <v>27</v>
      </c>
      <c r="O7" s="171" t="s">
        <v>128</v>
      </c>
      <c r="P7" s="172" t="s">
        <v>129</v>
      </c>
      <c r="Q7" s="172" t="s">
        <v>130</v>
      </c>
      <c r="R7" s="173" t="s">
        <v>131</v>
      </c>
    </row>
    <row r="8" spans="1:18" s="24" customFormat="1" ht="15" customHeight="1" thickBot="1" x14ac:dyDescent="0.25">
      <c r="A8" s="292"/>
      <c r="B8" s="293"/>
      <c r="C8" s="675" t="s">
        <v>36</v>
      </c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7"/>
      <c r="O8" s="689" t="s">
        <v>36</v>
      </c>
      <c r="P8" s="690"/>
      <c r="Q8" s="690"/>
      <c r="R8" s="691"/>
    </row>
    <row r="9" spans="1:18" ht="21.2" customHeight="1" x14ac:dyDescent="0.2">
      <c r="A9" s="692" t="s">
        <v>65</v>
      </c>
      <c r="B9" s="322" t="s">
        <v>17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303">
        <f t="shared" ref="O9:O12" si="0">SUM(C9:G9)</f>
        <v>0</v>
      </c>
      <c r="P9" s="304">
        <f>SUM(H9:J9)</f>
        <v>0</v>
      </c>
      <c r="Q9" s="304">
        <f t="shared" ref="Q9:Q12" si="1">SUM(K9:N9)</f>
        <v>0</v>
      </c>
      <c r="R9" s="305">
        <f t="shared" ref="R9:R12" si="2">SUM(C9:N9)</f>
        <v>0</v>
      </c>
    </row>
    <row r="10" spans="1:18" ht="43.5" customHeight="1" x14ac:dyDescent="0.2">
      <c r="A10" s="692"/>
      <c r="B10" s="323" t="s">
        <v>37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306">
        <f t="shared" si="0"/>
        <v>0</v>
      </c>
      <c r="P10" s="307">
        <f t="shared" ref="P10:P12" si="3">SUM(H10:J10)</f>
        <v>0</v>
      </c>
      <c r="Q10" s="307">
        <f t="shared" si="1"/>
        <v>0</v>
      </c>
      <c r="R10" s="308">
        <f t="shared" si="2"/>
        <v>0</v>
      </c>
    </row>
    <row r="11" spans="1:18" ht="21.2" customHeight="1" x14ac:dyDescent="0.2">
      <c r="A11" s="692"/>
      <c r="B11" s="323" t="s">
        <v>138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306">
        <f t="shared" si="0"/>
        <v>0</v>
      </c>
      <c r="P11" s="307">
        <f t="shared" si="3"/>
        <v>0</v>
      </c>
      <c r="Q11" s="307">
        <f t="shared" si="1"/>
        <v>0</v>
      </c>
      <c r="R11" s="308">
        <f t="shared" si="2"/>
        <v>0</v>
      </c>
    </row>
    <row r="12" spans="1:18" ht="21.2" customHeight="1" thickBot="1" x14ac:dyDescent="0.25">
      <c r="A12" s="693"/>
      <c r="B12" s="323" t="s">
        <v>2</v>
      </c>
      <c r="C12" s="324">
        <f t="shared" ref="C12:N12" si="4">C10-C11</f>
        <v>0</v>
      </c>
      <c r="D12" s="324">
        <f t="shared" si="4"/>
        <v>0</v>
      </c>
      <c r="E12" s="324">
        <f t="shared" si="4"/>
        <v>0</v>
      </c>
      <c r="F12" s="324">
        <f t="shared" si="4"/>
        <v>0</v>
      </c>
      <c r="G12" s="324">
        <f t="shared" si="4"/>
        <v>0</v>
      </c>
      <c r="H12" s="324">
        <f t="shared" si="4"/>
        <v>0</v>
      </c>
      <c r="I12" s="324">
        <f t="shared" si="4"/>
        <v>0</v>
      </c>
      <c r="J12" s="324">
        <f t="shared" si="4"/>
        <v>0</v>
      </c>
      <c r="K12" s="324">
        <f t="shared" si="4"/>
        <v>0</v>
      </c>
      <c r="L12" s="324">
        <f t="shared" si="4"/>
        <v>0</v>
      </c>
      <c r="M12" s="324">
        <f t="shared" si="4"/>
        <v>0</v>
      </c>
      <c r="N12" s="325">
        <f t="shared" si="4"/>
        <v>0</v>
      </c>
      <c r="O12" s="309">
        <f t="shared" si="0"/>
        <v>0</v>
      </c>
      <c r="P12" s="310">
        <f t="shared" si="3"/>
        <v>0</v>
      </c>
      <c r="Q12" s="310">
        <f t="shared" si="1"/>
        <v>0</v>
      </c>
      <c r="R12" s="311">
        <f t="shared" si="2"/>
        <v>0</v>
      </c>
    </row>
  </sheetData>
  <sheetProtection algorithmName="SHA-512" hashValue="65tcnJetC4YyWt3Hysw0IG57sbWGByRhQPpEUORarWaimAbCNgk5J5l6JxHT2TdNrjbOBoMYijElhoLeJJyBLw==" saltValue="5OlpYWEUADUnM8MuvY7Jpw==" spinCount="100000" sheet="1" formatCells="0" formatColumns="0" formatRows="0"/>
  <mergeCells count="8">
    <mergeCell ref="A1:N1"/>
    <mergeCell ref="B2:N2"/>
    <mergeCell ref="B3:N3"/>
    <mergeCell ref="A9:A12"/>
    <mergeCell ref="A7:B7"/>
    <mergeCell ref="O6:R6"/>
    <mergeCell ref="O8:R8"/>
    <mergeCell ref="C8:N8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8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R12"/>
  <sheetViews>
    <sheetView zoomScale="85" zoomScaleNormal="85" zoomScaleSheetLayoutView="100"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baseColWidth="10" defaultColWidth="10.85546875" defaultRowHeight="15" x14ac:dyDescent="0.2"/>
  <cols>
    <col min="1" max="1" width="31.28515625" style="14" customWidth="1"/>
    <col min="2" max="2" width="29" style="25" customWidth="1"/>
    <col min="3" max="4" width="15.7109375" style="25" customWidth="1"/>
    <col min="5" max="14" width="15.7109375" style="14" customWidth="1"/>
    <col min="15" max="18" width="18.7109375" style="14" customWidth="1"/>
    <col min="19" max="16384" width="10.85546875" style="14"/>
  </cols>
  <sheetData>
    <row r="1" spans="1:18" ht="30" customHeight="1" thickBot="1" x14ac:dyDescent="0.25">
      <c r="A1" s="597" t="s">
        <v>63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9"/>
      <c r="O1" s="2"/>
    </row>
    <row r="2" spans="1:18" ht="21.75" customHeight="1" thickBot="1" x14ac:dyDescent="0.25">
      <c r="A2" s="6" t="s">
        <v>40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2"/>
      <c r="O2" s="2"/>
    </row>
    <row r="3" spans="1:18" ht="15.75" thickBot="1" x14ac:dyDescent="0.25">
      <c r="A3" s="6" t="s">
        <v>58</v>
      </c>
      <c r="B3" s="326" t="s">
        <v>60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2"/>
    </row>
    <row r="4" spans="1:18" s="15" customFormat="1" x14ac:dyDescent="0.2">
      <c r="A4" s="16"/>
      <c r="B4" s="3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8" s="15" customFormat="1" ht="15.75" thickBot="1" x14ac:dyDescent="0.25">
      <c r="A5" s="17"/>
      <c r="B5" s="3"/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ht="37.5" customHeight="1" thickBot="1" x14ac:dyDescent="0.25">
      <c r="A6" s="99"/>
      <c r="B6" s="4"/>
      <c r="C6" s="4"/>
      <c r="D6" s="4"/>
      <c r="E6" s="5"/>
      <c r="F6" s="1"/>
      <c r="G6" s="1"/>
      <c r="H6" s="1"/>
      <c r="I6" s="1"/>
      <c r="J6" s="1"/>
      <c r="K6" s="1"/>
      <c r="L6" s="1"/>
      <c r="M6" s="1"/>
      <c r="N6" s="1"/>
      <c r="O6" s="686" t="s">
        <v>28</v>
      </c>
      <c r="P6" s="687"/>
      <c r="Q6" s="687"/>
      <c r="R6" s="688"/>
    </row>
    <row r="7" spans="1:18" s="24" customFormat="1" ht="15" customHeight="1" x14ac:dyDescent="0.2">
      <c r="A7" s="684" t="s">
        <v>16</v>
      </c>
      <c r="B7" s="685"/>
      <c r="C7" s="18" t="s">
        <v>72</v>
      </c>
      <c r="D7" s="18" t="s">
        <v>73</v>
      </c>
      <c r="E7" s="18" t="s">
        <v>18</v>
      </c>
      <c r="F7" s="18" t="s">
        <v>19</v>
      </c>
      <c r="G7" s="18" t="s">
        <v>20</v>
      </c>
      <c r="H7" s="18" t="s">
        <v>21</v>
      </c>
      <c r="I7" s="18" t="s">
        <v>22</v>
      </c>
      <c r="J7" s="18" t="s">
        <v>23</v>
      </c>
      <c r="K7" s="18" t="s">
        <v>24</v>
      </c>
      <c r="L7" s="18" t="s">
        <v>25</v>
      </c>
      <c r="M7" s="18" t="s">
        <v>26</v>
      </c>
      <c r="N7" s="291" t="s">
        <v>27</v>
      </c>
      <c r="O7" s="171" t="s">
        <v>128</v>
      </c>
      <c r="P7" s="172" t="s">
        <v>129</v>
      </c>
      <c r="Q7" s="172" t="s">
        <v>130</v>
      </c>
      <c r="R7" s="173" t="s">
        <v>131</v>
      </c>
    </row>
    <row r="8" spans="1:18" s="24" customFormat="1" ht="15" customHeight="1" thickBot="1" x14ac:dyDescent="0.25">
      <c r="A8" s="292"/>
      <c r="B8" s="293"/>
      <c r="C8" s="675" t="s">
        <v>36</v>
      </c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7"/>
      <c r="O8" s="689" t="s">
        <v>36</v>
      </c>
      <c r="P8" s="690"/>
      <c r="Q8" s="690"/>
      <c r="R8" s="691"/>
    </row>
    <row r="9" spans="1:18" ht="21.2" customHeight="1" x14ac:dyDescent="0.2">
      <c r="A9" s="692" t="s">
        <v>65</v>
      </c>
      <c r="B9" s="322" t="s">
        <v>17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303">
        <f t="shared" ref="O9:O12" si="0">SUM(C9:G9)</f>
        <v>0</v>
      </c>
      <c r="P9" s="304">
        <f>SUM(H9:J9)</f>
        <v>0</v>
      </c>
      <c r="Q9" s="304">
        <f t="shared" ref="Q9:Q12" si="1">SUM(K9:N9)</f>
        <v>0</v>
      </c>
      <c r="R9" s="305">
        <f t="shared" ref="R9:R12" si="2">SUM(C9:N9)</f>
        <v>0</v>
      </c>
    </row>
    <row r="10" spans="1:18" ht="43.5" customHeight="1" x14ac:dyDescent="0.2">
      <c r="A10" s="692"/>
      <c r="B10" s="323" t="s">
        <v>37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306">
        <f t="shared" si="0"/>
        <v>0</v>
      </c>
      <c r="P10" s="307">
        <f t="shared" ref="P10:P12" si="3">SUM(H10:J10)</f>
        <v>0</v>
      </c>
      <c r="Q10" s="307">
        <f t="shared" si="1"/>
        <v>0</v>
      </c>
      <c r="R10" s="308">
        <f t="shared" si="2"/>
        <v>0</v>
      </c>
    </row>
    <row r="11" spans="1:18" ht="21.2" customHeight="1" x14ac:dyDescent="0.2">
      <c r="A11" s="692"/>
      <c r="B11" s="323" t="s">
        <v>138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306">
        <f t="shared" si="0"/>
        <v>0</v>
      </c>
      <c r="P11" s="307">
        <f t="shared" si="3"/>
        <v>0</v>
      </c>
      <c r="Q11" s="307">
        <f t="shared" si="1"/>
        <v>0</v>
      </c>
      <c r="R11" s="308">
        <f t="shared" si="2"/>
        <v>0</v>
      </c>
    </row>
    <row r="12" spans="1:18" ht="21.2" customHeight="1" thickBot="1" x14ac:dyDescent="0.25">
      <c r="A12" s="694"/>
      <c r="B12" s="327" t="s">
        <v>2</v>
      </c>
      <c r="C12" s="328">
        <f t="shared" ref="C12:N12" si="4">C10-C11</f>
        <v>0</v>
      </c>
      <c r="D12" s="328">
        <f t="shared" si="4"/>
        <v>0</v>
      </c>
      <c r="E12" s="328">
        <f t="shared" si="4"/>
        <v>0</v>
      </c>
      <c r="F12" s="328">
        <f t="shared" si="4"/>
        <v>0</v>
      </c>
      <c r="G12" s="328">
        <f t="shared" si="4"/>
        <v>0</v>
      </c>
      <c r="H12" s="328">
        <f t="shared" si="4"/>
        <v>0</v>
      </c>
      <c r="I12" s="328">
        <f t="shared" si="4"/>
        <v>0</v>
      </c>
      <c r="J12" s="328">
        <f t="shared" si="4"/>
        <v>0</v>
      </c>
      <c r="K12" s="328">
        <f t="shared" si="4"/>
        <v>0</v>
      </c>
      <c r="L12" s="328">
        <f t="shared" si="4"/>
        <v>0</v>
      </c>
      <c r="M12" s="328">
        <f t="shared" si="4"/>
        <v>0</v>
      </c>
      <c r="N12" s="329">
        <f t="shared" si="4"/>
        <v>0</v>
      </c>
      <c r="O12" s="309">
        <f t="shared" si="0"/>
        <v>0</v>
      </c>
      <c r="P12" s="310">
        <f t="shared" si="3"/>
        <v>0</v>
      </c>
      <c r="Q12" s="310">
        <f t="shared" si="1"/>
        <v>0</v>
      </c>
      <c r="R12" s="311">
        <f t="shared" si="2"/>
        <v>0</v>
      </c>
    </row>
  </sheetData>
  <sheetProtection password="F499" sheet="1" objects="1" scenarios="1" formatCells="0" formatColumns="0" formatRows="0"/>
  <mergeCells count="7">
    <mergeCell ref="A1:N1"/>
    <mergeCell ref="B2:N2"/>
    <mergeCell ref="A9:A12"/>
    <mergeCell ref="A7:B7"/>
    <mergeCell ref="O6:R6"/>
    <mergeCell ref="O8:R8"/>
    <mergeCell ref="C8:N8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41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R28"/>
  <sheetViews>
    <sheetView zoomScale="85" zoomScaleNormal="85" zoomScaleSheetLayoutView="100"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baseColWidth="10" defaultColWidth="10.85546875" defaultRowHeight="15" x14ac:dyDescent="0.2"/>
  <cols>
    <col min="1" max="1" width="31.28515625" style="14" customWidth="1"/>
    <col min="2" max="2" width="29" style="25" customWidth="1"/>
    <col min="3" max="4" width="15.7109375" style="25" customWidth="1"/>
    <col min="5" max="14" width="15.7109375" style="14" customWidth="1"/>
    <col min="15" max="18" width="20.7109375" style="14" customWidth="1"/>
    <col min="19" max="16384" width="10.85546875" style="14"/>
  </cols>
  <sheetData>
    <row r="1" spans="1:18" ht="30" customHeight="1" thickBot="1" x14ac:dyDescent="0.25">
      <c r="A1" s="597" t="s">
        <v>62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9"/>
      <c r="O1" s="2"/>
    </row>
    <row r="2" spans="1:18" ht="21.75" customHeight="1" thickBot="1" x14ac:dyDescent="0.25">
      <c r="A2" s="6" t="s">
        <v>40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2"/>
      <c r="O2" s="2"/>
    </row>
    <row r="3" spans="1:18" ht="15.75" customHeight="1" thickBot="1" x14ac:dyDescent="0.25">
      <c r="A3" s="6" t="s">
        <v>58</v>
      </c>
      <c r="B3" s="673" t="s">
        <v>61</v>
      </c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4"/>
      <c r="O3" s="2"/>
    </row>
    <row r="4" spans="1:18" s="15" customFormat="1" x14ac:dyDescent="0.2">
      <c r="A4" s="16"/>
      <c r="B4" s="3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8" s="15" customFormat="1" ht="15.75" thickBot="1" x14ac:dyDescent="0.25">
      <c r="A5" s="17"/>
      <c r="B5" s="3"/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ht="37.5" customHeight="1" thickBot="1" x14ac:dyDescent="0.25">
      <c r="A6" s="219" t="s">
        <v>171</v>
      </c>
      <c r="B6" s="4"/>
      <c r="C6" s="4"/>
      <c r="D6" s="4"/>
      <c r="E6" s="5"/>
      <c r="F6" s="1"/>
      <c r="G6" s="1"/>
      <c r="H6" s="1"/>
      <c r="I6" s="1"/>
      <c r="J6" s="1"/>
      <c r="K6" s="1"/>
      <c r="L6" s="1"/>
      <c r="M6" s="1"/>
      <c r="N6" s="1"/>
      <c r="O6" s="700" t="s">
        <v>28</v>
      </c>
      <c r="P6" s="701"/>
      <c r="Q6" s="701"/>
      <c r="R6" s="702"/>
    </row>
    <row r="7" spans="1:18" s="24" customFormat="1" ht="15" customHeight="1" x14ac:dyDescent="0.2">
      <c r="A7" s="684" t="s">
        <v>16</v>
      </c>
      <c r="B7" s="685"/>
      <c r="C7" s="18" t="s">
        <v>72</v>
      </c>
      <c r="D7" s="18" t="s">
        <v>73</v>
      </c>
      <c r="E7" s="18" t="s">
        <v>18</v>
      </c>
      <c r="F7" s="18" t="s">
        <v>19</v>
      </c>
      <c r="G7" s="18" t="s">
        <v>20</v>
      </c>
      <c r="H7" s="18" t="s">
        <v>21</v>
      </c>
      <c r="I7" s="18" t="s">
        <v>22</v>
      </c>
      <c r="J7" s="18" t="s">
        <v>23</v>
      </c>
      <c r="K7" s="18" t="s">
        <v>24</v>
      </c>
      <c r="L7" s="18" t="s">
        <v>25</v>
      </c>
      <c r="M7" s="18" t="s">
        <v>26</v>
      </c>
      <c r="N7" s="19" t="s">
        <v>27</v>
      </c>
      <c r="O7" s="171" t="s">
        <v>128</v>
      </c>
      <c r="P7" s="172" t="s">
        <v>129</v>
      </c>
      <c r="Q7" s="172" t="s">
        <v>130</v>
      </c>
      <c r="R7" s="173" t="s">
        <v>131</v>
      </c>
    </row>
    <row r="8" spans="1:18" s="24" customFormat="1" ht="15.75" customHeight="1" thickBot="1" x14ac:dyDescent="0.25">
      <c r="A8" s="20"/>
      <c r="B8" s="21"/>
      <c r="C8" s="675" t="s">
        <v>36</v>
      </c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7"/>
      <c r="O8" s="689" t="s">
        <v>36</v>
      </c>
      <c r="P8" s="690"/>
      <c r="Q8" s="690"/>
      <c r="R8" s="691"/>
    </row>
    <row r="9" spans="1:18" s="106" customFormat="1" ht="21.2" customHeight="1" x14ac:dyDescent="0.2">
      <c r="A9" s="101" t="s">
        <v>66</v>
      </c>
      <c r="B9" s="102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9"/>
      <c r="O9" s="190"/>
      <c r="P9" s="191"/>
      <c r="Q9" s="191"/>
      <c r="R9" s="198"/>
    </row>
    <row r="10" spans="1:18" s="108" customFormat="1" ht="21.2" customHeight="1" x14ac:dyDescent="0.2">
      <c r="A10" s="696" t="s">
        <v>67</v>
      </c>
      <c r="B10" s="107" t="s">
        <v>17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82">
        <f t="shared" ref="O10:O12" si="0">SUM(C10:G10)</f>
        <v>0</v>
      </c>
      <c r="P10" s="174">
        <f t="shared" ref="P10:P12" si="1">SUM(H10:J10)</f>
        <v>0</v>
      </c>
      <c r="Q10" s="174">
        <f t="shared" ref="Q10:Q12" si="2">SUM(K10:N10)</f>
        <v>0</v>
      </c>
      <c r="R10" s="183">
        <f t="shared" ref="R10:R12" si="3">SUM(C10:N10)</f>
        <v>0</v>
      </c>
    </row>
    <row r="11" spans="1:18" s="108" customFormat="1" ht="43.5" customHeight="1" x14ac:dyDescent="0.2">
      <c r="A11" s="697"/>
      <c r="B11" s="107" t="s">
        <v>37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82">
        <f t="shared" si="0"/>
        <v>0</v>
      </c>
      <c r="P11" s="174">
        <f t="shared" si="1"/>
        <v>0</v>
      </c>
      <c r="Q11" s="174">
        <f t="shared" si="2"/>
        <v>0</v>
      </c>
      <c r="R11" s="183">
        <f t="shared" si="3"/>
        <v>0</v>
      </c>
    </row>
    <row r="12" spans="1:18" s="108" customFormat="1" ht="21.2" customHeight="1" x14ac:dyDescent="0.2">
      <c r="A12" s="697"/>
      <c r="B12" s="107" t="s">
        <v>138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82">
        <f t="shared" si="0"/>
        <v>0</v>
      </c>
      <c r="P12" s="174">
        <f t="shared" si="1"/>
        <v>0</v>
      </c>
      <c r="Q12" s="174">
        <f t="shared" si="2"/>
        <v>0</v>
      </c>
      <c r="R12" s="183">
        <f t="shared" si="3"/>
        <v>0</v>
      </c>
    </row>
    <row r="13" spans="1:18" s="108" customFormat="1" ht="21.2" customHeight="1" thickBot="1" x14ac:dyDescent="0.25">
      <c r="A13" s="698"/>
      <c r="B13" s="109" t="s">
        <v>2</v>
      </c>
      <c r="C13" s="110">
        <f t="shared" ref="C13:N13" si="4">C11-C12</f>
        <v>0</v>
      </c>
      <c r="D13" s="110">
        <f t="shared" si="4"/>
        <v>0</v>
      </c>
      <c r="E13" s="110">
        <f t="shared" si="4"/>
        <v>0</v>
      </c>
      <c r="F13" s="110">
        <f t="shared" si="4"/>
        <v>0</v>
      </c>
      <c r="G13" s="110">
        <f t="shared" si="4"/>
        <v>0</v>
      </c>
      <c r="H13" s="110">
        <f t="shared" si="4"/>
        <v>0</v>
      </c>
      <c r="I13" s="110">
        <f t="shared" si="4"/>
        <v>0</v>
      </c>
      <c r="J13" s="110">
        <f t="shared" si="4"/>
        <v>0</v>
      </c>
      <c r="K13" s="110">
        <f t="shared" si="4"/>
        <v>0</v>
      </c>
      <c r="L13" s="110">
        <f t="shared" si="4"/>
        <v>0</v>
      </c>
      <c r="M13" s="110">
        <f t="shared" si="4"/>
        <v>0</v>
      </c>
      <c r="N13" s="111">
        <f t="shared" si="4"/>
        <v>0</v>
      </c>
      <c r="O13" s="184">
        <f t="shared" ref="O13:O23" si="5">SUM(C13:G13)</f>
        <v>0</v>
      </c>
      <c r="P13" s="178">
        <f t="shared" ref="P13:P23" si="6">SUM(H13:J13)</f>
        <v>0</v>
      </c>
      <c r="Q13" s="178">
        <f t="shared" ref="Q13:Q23" si="7">SUM(K13:N13)</f>
        <v>0</v>
      </c>
      <c r="R13" s="185">
        <f t="shared" ref="R13:R23" si="8">SUM(C13:N13)</f>
        <v>0</v>
      </c>
    </row>
    <row r="14" spans="1:18" s="106" customFormat="1" ht="30" customHeight="1" x14ac:dyDescent="0.2">
      <c r="A14" s="101" t="s">
        <v>66</v>
      </c>
      <c r="B14" s="112"/>
      <c r="C14" s="113"/>
      <c r="D14" s="113"/>
      <c r="E14" s="113"/>
      <c r="F14" s="113"/>
      <c r="G14" s="113"/>
      <c r="H14" s="113"/>
      <c r="I14" s="113"/>
      <c r="J14" s="113"/>
      <c r="K14" s="114"/>
      <c r="L14" s="114"/>
      <c r="M14" s="114"/>
      <c r="N14" s="115"/>
      <c r="O14" s="180"/>
      <c r="P14" s="176"/>
      <c r="Q14" s="176"/>
      <c r="R14" s="181"/>
    </row>
    <row r="15" spans="1:18" s="108" customFormat="1" ht="21.2" customHeight="1" x14ac:dyDescent="0.2">
      <c r="A15" s="696" t="s">
        <v>67</v>
      </c>
      <c r="B15" s="107" t="s">
        <v>17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82">
        <f t="shared" ref="O15:O17" si="9">SUM(C15:G15)</f>
        <v>0</v>
      </c>
      <c r="P15" s="174">
        <f t="shared" ref="P15:P17" si="10">SUM(H15:J15)</f>
        <v>0</v>
      </c>
      <c r="Q15" s="174">
        <f t="shared" ref="Q15:Q17" si="11">SUM(K15:N15)</f>
        <v>0</v>
      </c>
      <c r="R15" s="183">
        <f t="shared" ref="R15:R17" si="12">SUM(C15:N15)</f>
        <v>0</v>
      </c>
    </row>
    <row r="16" spans="1:18" s="108" customFormat="1" ht="45" customHeight="1" x14ac:dyDescent="0.2">
      <c r="A16" s="697"/>
      <c r="B16" s="107" t="s">
        <v>37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82">
        <f t="shared" si="9"/>
        <v>0</v>
      </c>
      <c r="P16" s="174">
        <f t="shared" si="10"/>
        <v>0</v>
      </c>
      <c r="Q16" s="174">
        <f t="shared" si="11"/>
        <v>0</v>
      </c>
      <c r="R16" s="183">
        <f t="shared" si="12"/>
        <v>0</v>
      </c>
    </row>
    <row r="17" spans="1:18" s="108" customFormat="1" ht="21.2" customHeight="1" x14ac:dyDescent="0.2">
      <c r="A17" s="697"/>
      <c r="B17" s="107" t="s">
        <v>138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82">
        <f t="shared" si="9"/>
        <v>0</v>
      </c>
      <c r="P17" s="174">
        <f t="shared" si="10"/>
        <v>0</v>
      </c>
      <c r="Q17" s="174">
        <f t="shared" si="11"/>
        <v>0</v>
      </c>
      <c r="R17" s="183">
        <f t="shared" si="12"/>
        <v>0</v>
      </c>
    </row>
    <row r="18" spans="1:18" s="108" customFormat="1" ht="21.2" customHeight="1" thickBot="1" x14ac:dyDescent="0.25">
      <c r="A18" s="699"/>
      <c r="B18" s="116" t="s">
        <v>2</v>
      </c>
      <c r="C18" s="117">
        <f t="shared" ref="C18:N18" si="13">C16-C17</f>
        <v>0</v>
      </c>
      <c r="D18" s="117">
        <f t="shared" si="13"/>
        <v>0</v>
      </c>
      <c r="E18" s="117">
        <f t="shared" si="13"/>
        <v>0</v>
      </c>
      <c r="F18" s="117">
        <f t="shared" si="13"/>
        <v>0</v>
      </c>
      <c r="G18" s="117">
        <f t="shared" si="13"/>
        <v>0</v>
      </c>
      <c r="H18" s="117">
        <f t="shared" si="13"/>
        <v>0</v>
      </c>
      <c r="I18" s="117">
        <f t="shared" si="13"/>
        <v>0</v>
      </c>
      <c r="J18" s="117">
        <f t="shared" si="13"/>
        <v>0</v>
      </c>
      <c r="K18" s="117">
        <f t="shared" si="13"/>
        <v>0</v>
      </c>
      <c r="L18" s="117">
        <f t="shared" si="13"/>
        <v>0</v>
      </c>
      <c r="M18" s="117">
        <f t="shared" si="13"/>
        <v>0</v>
      </c>
      <c r="N18" s="118">
        <f t="shared" si="13"/>
        <v>0</v>
      </c>
      <c r="O18" s="192">
        <f t="shared" si="5"/>
        <v>0</v>
      </c>
      <c r="P18" s="193">
        <f t="shared" si="6"/>
        <v>0</v>
      </c>
      <c r="Q18" s="193">
        <f t="shared" si="7"/>
        <v>0</v>
      </c>
      <c r="R18" s="194">
        <f t="shared" si="8"/>
        <v>0</v>
      </c>
    </row>
    <row r="19" spans="1:18" s="106" customFormat="1" ht="30" customHeight="1" x14ac:dyDescent="0.2">
      <c r="A19" s="101" t="s">
        <v>66</v>
      </c>
      <c r="B19" s="102"/>
      <c r="C19" s="103"/>
      <c r="D19" s="103"/>
      <c r="E19" s="103"/>
      <c r="F19" s="103"/>
      <c r="G19" s="103"/>
      <c r="H19" s="103"/>
      <c r="I19" s="103"/>
      <c r="J19" s="103"/>
      <c r="K19" s="104"/>
      <c r="L19" s="104"/>
      <c r="M19" s="104"/>
      <c r="N19" s="105"/>
      <c r="O19" s="195"/>
      <c r="P19" s="196"/>
      <c r="Q19" s="196"/>
      <c r="R19" s="197"/>
    </row>
    <row r="20" spans="1:18" s="108" customFormat="1" ht="21.2" customHeight="1" x14ac:dyDescent="0.2">
      <c r="A20" s="696" t="s">
        <v>67</v>
      </c>
      <c r="B20" s="107" t="s">
        <v>17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82">
        <f t="shared" ref="O20:O22" si="14">SUM(C20:G20)</f>
        <v>0</v>
      </c>
      <c r="P20" s="174">
        <f t="shared" ref="P20:P22" si="15">SUM(H20:J20)</f>
        <v>0</v>
      </c>
      <c r="Q20" s="174">
        <f t="shared" ref="Q20:Q22" si="16">SUM(K20:N20)</f>
        <v>0</v>
      </c>
      <c r="R20" s="183">
        <f t="shared" ref="R20:R22" si="17">SUM(C20:N20)</f>
        <v>0</v>
      </c>
    </row>
    <row r="21" spans="1:18" s="108" customFormat="1" ht="45.75" customHeight="1" x14ac:dyDescent="0.2">
      <c r="A21" s="697"/>
      <c r="B21" s="107" t="s">
        <v>37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82">
        <f t="shared" si="14"/>
        <v>0</v>
      </c>
      <c r="P21" s="174">
        <f t="shared" si="15"/>
        <v>0</v>
      </c>
      <c r="Q21" s="174">
        <f t="shared" si="16"/>
        <v>0</v>
      </c>
      <c r="R21" s="183">
        <f t="shared" si="17"/>
        <v>0</v>
      </c>
    </row>
    <row r="22" spans="1:18" s="108" customFormat="1" ht="21.2" customHeight="1" x14ac:dyDescent="0.2">
      <c r="A22" s="697"/>
      <c r="B22" s="107" t="s">
        <v>138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82">
        <f t="shared" si="14"/>
        <v>0</v>
      </c>
      <c r="P22" s="174">
        <f t="shared" si="15"/>
        <v>0</v>
      </c>
      <c r="Q22" s="174">
        <f t="shared" si="16"/>
        <v>0</v>
      </c>
      <c r="R22" s="183">
        <f t="shared" si="17"/>
        <v>0</v>
      </c>
    </row>
    <row r="23" spans="1:18" s="108" customFormat="1" ht="21.2" customHeight="1" thickBot="1" x14ac:dyDescent="0.25">
      <c r="A23" s="698"/>
      <c r="B23" s="109" t="s">
        <v>2</v>
      </c>
      <c r="C23" s="110">
        <f t="shared" ref="C23:N23" si="18">C21-C22</f>
        <v>0</v>
      </c>
      <c r="D23" s="110">
        <f t="shared" si="18"/>
        <v>0</v>
      </c>
      <c r="E23" s="110">
        <f t="shared" si="18"/>
        <v>0</v>
      </c>
      <c r="F23" s="110">
        <f t="shared" si="18"/>
        <v>0</v>
      </c>
      <c r="G23" s="110">
        <f t="shared" si="18"/>
        <v>0</v>
      </c>
      <c r="H23" s="110">
        <f t="shared" si="18"/>
        <v>0</v>
      </c>
      <c r="I23" s="110">
        <f t="shared" si="18"/>
        <v>0</v>
      </c>
      <c r="J23" s="110">
        <f t="shared" si="18"/>
        <v>0</v>
      </c>
      <c r="K23" s="110">
        <f t="shared" si="18"/>
        <v>0</v>
      </c>
      <c r="L23" s="110">
        <f t="shared" si="18"/>
        <v>0</v>
      </c>
      <c r="M23" s="110">
        <f t="shared" si="18"/>
        <v>0</v>
      </c>
      <c r="N23" s="111">
        <f t="shared" si="18"/>
        <v>0</v>
      </c>
      <c r="O23" s="184">
        <f t="shared" si="5"/>
        <v>0</v>
      </c>
      <c r="P23" s="178">
        <f t="shared" si="6"/>
        <v>0</v>
      </c>
      <c r="Q23" s="178">
        <f t="shared" si="7"/>
        <v>0</v>
      </c>
      <c r="R23" s="185">
        <f t="shared" si="8"/>
        <v>0</v>
      </c>
    </row>
    <row r="24" spans="1:18" s="106" customFormat="1" ht="30" customHeight="1" x14ac:dyDescent="0.2">
      <c r="A24" s="213" t="s">
        <v>170</v>
      </c>
      <c r="B24" s="214"/>
      <c r="C24" s="215"/>
      <c r="D24" s="215"/>
      <c r="E24" s="215"/>
      <c r="F24" s="215"/>
      <c r="G24" s="215"/>
      <c r="H24" s="215"/>
      <c r="I24" s="215"/>
      <c r="J24" s="215"/>
      <c r="K24" s="216"/>
      <c r="L24" s="216"/>
      <c r="M24" s="216"/>
      <c r="N24" s="217"/>
      <c r="O24" s="195"/>
      <c r="P24" s="196"/>
      <c r="Q24" s="196"/>
      <c r="R24" s="197"/>
    </row>
    <row r="25" spans="1:18" s="108" customFormat="1" ht="21.2" customHeight="1" x14ac:dyDescent="0.2">
      <c r="A25" s="695" t="s">
        <v>67</v>
      </c>
      <c r="B25" s="120" t="s">
        <v>17</v>
      </c>
      <c r="C25" s="218">
        <f t="shared" ref="C25:N27" si="19">SUMIF($B$10:$B$23,$B25,C$10:C$23)</f>
        <v>0</v>
      </c>
      <c r="D25" s="218">
        <f t="shared" si="19"/>
        <v>0</v>
      </c>
      <c r="E25" s="218">
        <f t="shared" si="19"/>
        <v>0</v>
      </c>
      <c r="F25" s="218">
        <f t="shared" si="19"/>
        <v>0</v>
      </c>
      <c r="G25" s="218">
        <f t="shared" si="19"/>
        <v>0</v>
      </c>
      <c r="H25" s="218">
        <f t="shared" si="19"/>
        <v>0</v>
      </c>
      <c r="I25" s="218">
        <f t="shared" si="19"/>
        <v>0</v>
      </c>
      <c r="J25" s="218">
        <f t="shared" si="19"/>
        <v>0</v>
      </c>
      <c r="K25" s="218">
        <f t="shared" si="19"/>
        <v>0</v>
      </c>
      <c r="L25" s="218">
        <f t="shared" si="19"/>
        <v>0</v>
      </c>
      <c r="M25" s="218">
        <f t="shared" si="19"/>
        <v>0</v>
      </c>
      <c r="N25" s="218">
        <f t="shared" si="19"/>
        <v>0</v>
      </c>
      <c r="O25" s="182">
        <f t="shared" ref="O25:O28" si="20">SUM(C25:G25)</f>
        <v>0</v>
      </c>
      <c r="P25" s="174">
        <f t="shared" ref="P25:P28" si="21">SUM(H25:J25)</f>
        <v>0</v>
      </c>
      <c r="Q25" s="174">
        <f t="shared" ref="Q25:Q28" si="22">SUM(K25:N25)</f>
        <v>0</v>
      </c>
      <c r="R25" s="183">
        <f t="shared" ref="R25:R28" si="23">SUM(C25:N25)</f>
        <v>0</v>
      </c>
    </row>
    <row r="26" spans="1:18" s="108" customFormat="1" ht="45.75" customHeight="1" x14ac:dyDescent="0.2">
      <c r="A26" s="682"/>
      <c r="B26" s="120" t="s">
        <v>37</v>
      </c>
      <c r="C26" s="218">
        <f t="shared" si="19"/>
        <v>0</v>
      </c>
      <c r="D26" s="218">
        <f t="shared" si="19"/>
        <v>0</v>
      </c>
      <c r="E26" s="218">
        <f t="shared" si="19"/>
        <v>0</v>
      </c>
      <c r="F26" s="218">
        <f t="shared" si="19"/>
        <v>0</v>
      </c>
      <c r="G26" s="218">
        <f t="shared" si="19"/>
        <v>0</v>
      </c>
      <c r="H26" s="218">
        <f t="shared" si="19"/>
        <v>0</v>
      </c>
      <c r="I26" s="218">
        <f t="shared" si="19"/>
        <v>0</v>
      </c>
      <c r="J26" s="218">
        <f t="shared" si="19"/>
        <v>0</v>
      </c>
      <c r="K26" s="218">
        <f t="shared" si="19"/>
        <v>0</v>
      </c>
      <c r="L26" s="218">
        <f t="shared" si="19"/>
        <v>0</v>
      </c>
      <c r="M26" s="218">
        <f t="shared" si="19"/>
        <v>0</v>
      </c>
      <c r="N26" s="218">
        <f t="shared" si="19"/>
        <v>0</v>
      </c>
      <c r="O26" s="182">
        <f t="shared" si="20"/>
        <v>0</v>
      </c>
      <c r="P26" s="174">
        <f t="shared" si="21"/>
        <v>0</v>
      </c>
      <c r="Q26" s="174">
        <f t="shared" si="22"/>
        <v>0</v>
      </c>
      <c r="R26" s="183">
        <f t="shared" si="23"/>
        <v>0</v>
      </c>
    </row>
    <row r="27" spans="1:18" s="108" customFormat="1" ht="21.2" customHeight="1" x14ac:dyDescent="0.2">
      <c r="A27" s="682"/>
      <c r="B27" s="120" t="s">
        <v>138</v>
      </c>
      <c r="C27" s="218">
        <f t="shared" si="19"/>
        <v>0</v>
      </c>
      <c r="D27" s="218">
        <f t="shared" si="19"/>
        <v>0</v>
      </c>
      <c r="E27" s="218">
        <f t="shared" si="19"/>
        <v>0</v>
      </c>
      <c r="F27" s="218">
        <f t="shared" si="19"/>
        <v>0</v>
      </c>
      <c r="G27" s="218">
        <f t="shared" si="19"/>
        <v>0</v>
      </c>
      <c r="H27" s="218">
        <f t="shared" si="19"/>
        <v>0</v>
      </c>
      <c r="I27" s="218">
        <f t="shared" si="19"/>
        <v>0</v>
      </c>
      <c r="J27" s="218">
        <f t="shared" si="19"/>
        <v>0</v>
      </c>
      <c r="K27" s="218">
        <f t="shared" si="19"/>
        <v>0</v>
      </c>
      <c r="L27" s="218">
        <f t="shared" si="19"/>
        <v>0</v>
      </c>
      <c r="M27" s="218">
        <f t="shared" si="19"/>
        <v>0</v>
      </c>
      <c r="N27" s="218">
        <f t="shared" si="19"/>
        <v>0</v>
      </c>
      <c r="O27" s="182">
        <f t="shared" si="20"/>
        <v>0</v>
      </c>
      <c r="P27" s="174">
        <f t="shared" si="21"/>
        <v>0</v>
      </c>
      <c r="Q27" s="174">
        <f t="shared" si="22"/>
        <v>0</v>
      </c>
      <c r="R27" s="183">
        <f t="shared" si="23"/>
        <v>0</v>
      </c>
    </row>
    <row r="28" spans="1:18" s="108" customFormat="1" ht="21.2" customHeight="1" thickBot="1" x14ac:dyDescent="0.25">
      <c r="A28" s="683"/>
      <c r="B28" s="121" t="s">
        <v>2</v>
      </c>
      <c r="C28" s="122">
        <f t="shared" ref="C28:N28" si="24">C26-C27</f>
        <v>0</v>
      </c>
      <c r="D28" s="122">
        <f t="shared" si="24"/>
        <v>0</v>
      </c>
      <c r="E28" s="122">
        <f t="shared" si="24"/>
        <v>0</v>
      </c>
      <c r="F28" s="122">
        <f t="shared" si="24"/>
        <v>0</v>
      </c>
      <c r="G28" s="122">
        <f t="shared" si="24"/>
        <v>0</v>
      </c>
      <c r="H28" s="122">
        <f t="shared" si="24"/>
        <v>0</v>
      </c>
      <c r="I28" s="122">
        <f t="shared" si="24"/>
        <v>0</v>
      </c>
      <c r="J28" s="122">
        <f t="shared" si="24"/>
        <v>0</v>
      </c>
      <c r="K28" s="122">
        <f t="shared" si="24"/>
        <v>0</v>
      </c>
      <c r="L28" s="122">
        <f t="shared" si="24"/>
        <v>0</v>
      </c>
      <c r="M28" s="122">
        <f t="shared" si="24"/>
        <v>0</v>
      </c>
      <c r="N28" s="123">
        <f t="shared" si="24"/>
        <v>0</v>
      </c>
      <c r="O28" s="184">
        <f t="shared" si="20"/>
        <v>0</v>
      </c>
      <c r="P28" s="178">
        <f t="shared" si="21"/>
        <v>0</v>
      </c>
      <c r="Q28" s="178">
        <f t="shared" si="22"/>
        <v>0</v>
      </c>
      <c r="R28" s="185">
        <f t="shared" si="23"/>
        <v>0</v>
      </c>
    </row>
  </sheetData>
  <sheetProtection formatCells="0" formatColumns="0" formatRows="0"/>
  <mergeCells count="11">
    <mergeCell ref="A1:N1"/>
    <mergeCell ref="B2:N2"/>
    <mergeCell ref="B3:N3"/>
    <mergeCell ref="A25:A28"/>
    <mergeCell ref="O8:R8"/>
    <mergeCell ref="C8:N8"/>
    <mergeCell ref="A10:A13"/>
    <mergeCell ref="A15:A18"/>
    <mergeCell ref="A20:A23"/>
    <mergeCell ref="A7:B7"/>
    <mergeCell ref="O6:R6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40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S22"/>
  <sheetViews>
    <sheetView zoomScale="85" zoomScaleNormal="85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baseColWidth="10" defaultColWidth="11.42578125" defaultRowHeight="12.75" x14ac:dyDescent="0.2"/>
  <cols>
    <col min="1" max="1" width="12.42578125" style="11" customWidth="1"/>
    <col min="2" max="2" width="23.7109375" style="11" customWidth="1"/>
    <col min="3" max="3" width="21.5703125" style="11" customWidth="1"/>
    <col min="4" max="15" width="17.7109375" style="11" customWidth="1"/>
    <col min="16" max="19" width="20.7109375" style="11" customWidth="1"/>
    <col min="20" max="16384" width="11.42578125" style="11"/>
  </cols>
  <sheetData>
    <row r="1" spans="1:19" ht="24.75" customHeight="1" thickBot="1" x14ac:dyDescent="0.25">
      <c r="A1" s="709" t="s">
        <v>48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1"/>
      <c r="P1"/>
    </row>
    <row r="2" spans="1:19" s="14" customFormat="1" ht="20.25" customHeight="1" thickBot="1" x14ac:dyDescent="0.25">
      <c r="A2" s="77" t="s">
        <v>40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2"/>
      <c r="P2"/>
    </row>
    <row r="3" spans="1:19" ht="13.5" thickBot="1" x14ac:dyDescent="0.25">
      <c r="A3"/>
      <c r="B3" s="459" t="s">
        <v>272</v>
      </c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9" ht="15.75" thickBot="1" x14ac:dyDescent="0.25">
      <c r="A4" s="219" t="s">
        <v>175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 s="700" t="s">
        <v>28</v>
      </c>
      <c r="Q4" s="701"/>
      <c r="R4" s="701"/>
      <c r="S4" s="702"/>
    </row>
    <row r="5" spans="1:19" ht="31.5" customHeight="1" x14ac:dyDescent="0.2">
      <c r="A5" s="220" t="s">
        <v>31</v>
      </c>
      <c r="B5" s="221" t="s">
        <v>35</v>
      </c>
      <c r="C5" s="221"/>
      <c r="D5" s="22" t="s">
        <v>74</v>
      </c>
      <c r="E5" s="22" t="s">
        <v>73</v>
      </c>
      <c r="F5" s="22" t="s">
        <v>18</v>
      </c>
      <c r="G5" s="22" t="s">
        <v>19</v>
      </c>
      <c r="H5" s="22" t="s">
        <v>20</v>
      </c>
      <c r="I5" s="22" t="s">
        <v>21</v>
      </c>
      <c r="J5" s="22" t="s">
        <v>22</v>
      </c>
      <c r="K5" s="22" t="s">
        <v>23</v>
      </c>
      <c r="L5" s="22" t="s">
        <v>24</v>
      </c>
      <c r="M5" s="22" t="s">
        <v>25</v>
      </c>
      <c r="N5" s="22" t="s">
        <v>26</v>
      </c>
      <c r="O5" s="23" t="s">
        <v>27</v>
      </c>
      <c r="P5" s="171" t="s">
        <v>128</v>
      </c>
      <c r="Q5" s="172" t="s">
        <v>129</v>
      </c>
      <c r="R5" s="172" t="s">
        <v>130</v>
      </c>
      <c r="S5" s="173" t="s">
        <v>131</v>
      </c>
    </row>
    <row r="6" spans="1:19" ht="15.75" customHeight="1" thickBot="1" x14ac:dyDescent="0.25">
      <c r="A6" s="222"/>
      <c r="B6" s="223"/>
      <c r="C6" s="223"/>
      <c r="D6" s="675" t="s">
        <v>36</v>
      </c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7"/>
      <c r="P6" s="689" t="s">
        <v>36</v>
      </c>
      <c r="Q6" s="690"/>
      <c r="R6" s="690"/>
      <c r="S6" s="691"/>
    </row>
    <row r="7" spans="1:19" ht="25.5" x14ac:dyDescent="0.2">
      <c r="A7" s="718"/>
      <c r="B7" s="712"/>
      <c r="C7" s="224" t="s">
        <v>29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95">
        <f t="shared" ref="P7" si="0">SUM(D7:H7)</f>
        <v>0</v>
      </c>
      <c r="Q7" s="196">
        <f>SUM(I7:K7)</f>
        <v>0</v>
      </c>
      <c r="R7" s="196">
        <f t="shared" ref="R7" si="1">SUM(L7:O7)</f>
        <v>0</v>
      </c>
      <c r="S7" s="197">
        <f t="shared" ref="S7" si="2">SUM(D7:O7)</f>
        <v>0</v>
      </c>
    </row>
    <row r="8" spans="1:19" ht="25.5" x14ac:dyDescent="0.2">
      <c r="A8" s="718"/>
      <c r="B8" s="712"/>
      <c r="C8" s="225" t="s">
        <v>30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82">
        <f t="shared" ref="P8:P11" si="3">SUM(D8:H8)</f>
        <v>0</v>
      </c>
      <c r="Q8" s="174">
        <f t="shared" ref="Q8:Q11" si="4">SUM(I8:K8)</f>
        <v>0</v>
      </c>
      <c r="R8" s="174">
        <f t="shared" ref="R8:R11" si="5">SUM(L8:O8)</f>
        <v>0</v>
      </c>
      <c r="S8" s="183">
        <f t="shared" ref="S8:S11" si="6">SUM(D8:O8)</f>
        <v>0</v>
      </c>
    </row>
    <row r="9" spans="1:19" ht="27.75" customHeight="1" thickBot="1" x14ac:dyDescent="0.25">
      <c r="A9" s="719"/>
      <c r="B9" s="713"/>
      <c r="C9" s="226" t="s">
        <v>2</v>
      </c>
      <c r="D9" s="7">
        <f t="shared" ref="D9:O9" si="7">D7-D8</f>
        <v>0</v>
      </c>
      <c r="E9" s="7">
        <f t="shared" si="7"/>
        <v>0</v>
      </c>
      <c r="F9" s="7">
        <f t="shared" si="7"/>
        <v>0</v>
      </c>
      <c r="G9" s="7">
        <f t="shared" si="7"/>
        <v>0</v>
      </c>
      <c r="H9" s="7">
        <f t="shared" si="7"/>
        <v>0</v>
      </c>
      <c r="I9" s="7">
        <f t="shared" si="7"/>
        <v>0</v>
      </c>
      <c r="J9" s="7">
        <f t="shared" si="7"/>
        <v>0</v>
      </c>
      <c r="K9" s="7">
        <f t="shared" si="7"/>
        <v>0</v>
      </c>
      <c r="L9" s="7">
        <f t="shared" si="7"/>
        <v>0</v>
      </c>
      <c r="M9" s="7">
        <f t="shared" si="7"/>
        <v>0</v>
      </c>
      <c r="N9" s="7">
        <f t="shared" si="7"/>
        <v>0</v>
      </c>
      <c r="O9" s="8">
        <f t="shared" si="7"/>
        <v>0</v>
      </c>
      <c r="P9" s="184">
        <f t="shared" si="3"/>
        <v>0</v>
      </c>
      <c r="Q9" s="178">
        <f t="shared" si="4"/>
        <v>0</v>
      </c>
      <c r="R9" s="178">
        <f t="shared" si="5"/>
        <v>0</v>
      </c>
      <c r="S9" s="185">
        <f t="shared" si="6"/>
        <v>0</v>
      </c>
    </row>
    <row r="10" spans="1:19" ht="27.75" customHeight="1" x14ac:dyDescent="0.2">
      <c r="A10" s="720"/>
      <c r="B10" s="714"/>
      <c r="C10" s="227" t="s">
        <v>29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80">
        <f t="shared" si="3"/>
        <v>0</v>
      </c>
      <c r="Q10" s="176">
        <f t="shared" si="4"/>
        <v>0</v>
      </c>
      <c r="R10" s="176">
        <f t="shared" si="5"/>
        <v>0</v>
      </c>
      <c r="S10" s="181">
        <f t="shared" si="6"/>
        <v>0</v>
      </c>
    </row>
    <row r="11" spans="1:19" ht="25.5" x14ac:dyDescent="0.2">
      <c r="A11" s="721"/>
      <c r="B11" s="715"/>
      <c r="C11" s="225" t="s">
        <v>30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82">
        <f t="shared" si="3"/>
        <v>0</v>
      </c>
      <c r="Q11" s="174">
        <f t="shared" si="4"/>
        <v>0</v>
      </c>
      <c r="R11" s="174">
        <f t="shared" si="5"/>
        <v>0</v>
      </c>
      <c r="S11" s="183">
        <f t="shared" si="6"/>
        <v>0</v>
      </c>
    </row>
    <row r="12" spans="1:19" ht="27.75" customHeight="1" thickBot="1" x14ac:dyDescent="0.25">
      <c r="A12" s="722"/>
      <c r="B12" s="716"/>
      <c r="C12" s="226" t="s">
        <v>2</v>
      </c>
      <c r="D12" s="7">
        <f t="shared" ref="D12:F12" si="8">D10-D11</f>
        <v>0</v>
      </c>
      <c r="E12" s="7">
        <f t="shared" si="8"/>
        <v>0</v>
      </c>
      <c r="F12" s="7">
        <f t="shared" si="8"/>
        <v>0</v>
      </c>
      <c r="G12" s="7">
        <f t="shared" ref="G12" si="9">G10-G11</f>
        <v>0</v>
      </c>
      <c r="H12" s="7">
        <f t="shared" ref="H12" si="10">H10-H11</f>
        <v>0</v>
      </c>
      <c r="I12" s="7">
        <f t="shared" ref="I12" si="11">I10-I11</f>
        <v>0</v>
      </c>
      <c r="J12" s="7">
        <f t="shared" ref="J12" si="12">J10-J11</f>
        <v>0</v>
      </c>
      <c r="K12" s="7">
        <f t="shared" ref="K12" si="13">K10-K11</f>
        <v>0</v>
      </c>
      <c r="L12" s="7">
        <f t="shared" ref="L12" si="14">L10-L11</f>
        <v>0</v>
      </c>
      <c r="M12" s="7">
        <f t="shared" ref="M12" si="15">M10-M11</f>
        <v>0</v>
      </c>
      <c r="N12" s="7">
        <f t="shared" ref="N12" si="16">N10-N11</f>
        <v>0</v>
      </c>
      <c r="O12" s="8">
        <f t="shared" ref="O12" si="17">O10-O11</f>
        <v>0</v>
      </c>
      <c r="P12" s="182">
        <f t="shared" ref="P12" si="18">SUM(D12:H12)</f>
        <v>0</v>
      </c>
      <c r="Q12" s="174">
        <f t="shared" ref="Q12" si="19">SUM(I12:K12)</f>
        <v>0</v>
      </c>
      <c r="R12" s="174">
        <f t="shared" ref="R12" si="20">SUM(L12:O12)</f>
        <v>0</v>
      </c>
      <c r="S12" s="183">
        <f t="shared" ref="S12" si="21">SUM(D12:O12)</f>
        <v>0</v>
      </c>
    </row>
    <row r="13" spans="1:19" ht="27.75" customHeight="1" x14ac:dyDescent="0.2">
      <c r="A13" s="723"/>
      <c r="B13" s="717"/>
      <c r="C13" s="224" t="s">
        <v>29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95">
        <f t="shared" ref="P13:P15" si="22">SUM(D13:H13)</f>
        <v>0</v>
      </c>
      <c r="Q13" s="196">
        <f t="shared" ref="Q13:Q15" si="23">SUM(I13:K13)</f>
        <v>0</v>
      </c>
      <c r="R13" s="196">
        <f t="shared" ref="R13:R15" si="24">SUM(L13:O13)</f>
        <v>0</v>
      </c>
      <c r="S13" s="197">
        <f t="shared" ref="S13:S15" si="25">SUM(D13:O13)</f>
        <v>0</v>
      </c>
    </row>
    <row r="14" spans="1:19" ht="25.5" x14ac:dyDescent="0.2">
      <c r="A14" s="721"/>
      <c r="B14" s="715"/>
      <c r="C14" s="225" t="s">
        <v>30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82">
        <f t="shared" si="22"/>
        <v>0</v>
      </c>
      <c r="Q14" s="174">
        <f t="shared" si="23"/>
        <v>0</v>
      </c>
      <c r="R14" s="174">
        <f t="shared" si="24"/>
        <v>0</v>
      </c>
      <c r="S14" s="183">
        <f t="shared" si="25"/>
        <v>0</v>
      </c>
    </row>
    <row r="15" spans="1:19" ht="27.75" customHeight="1" thickBot="1" x14ac:dyDescent="0.25">
      <c r="A15" s="722"/>
      <c r="B15" s="716"/>
      <c r="C15" s="226" t="s">
        <v>2</v>
      </c>
      <c r="D15" s="7">
        <f t="shared" ref="D15:F15" si="26">D13-D14</f>
        <v>0</v>
      </c>
      <c r="E15" s="7">
        <f t="shared" si="26"/>
        <v>0</v>
      </c>
      <c r="F15" s="7">
        <f t="shared" si="26"/>
        <v>0</v>
      </c>
      <c r="G15" s="7">
        <f t="shared" ref="G15" si="27">G13-G14</f>
        <v>0</v>
      </c>
      <c r="H15" s="7">
        <f t="shared" ref="H15" si="28">H13-H14</f>
        <v>0</v>
      </c>
      <c r="I15" s="7">
        <f t="shared" ref="I15" si="29">I13-I14</f>
        <v>0</v>
      </c>
      <c r="J15" s="7">
        <f t="shared" ref="J15" si="30">J13-J14</f>
        <v>0</v>
      </c>
      <c r="K15" s="7">
        <f t="shared" ref="K15" si="31">K13-K14</f>
        <v>0</v>
      </c>
      <c r="L15" s="7">
        <f t="shared" ref="L15" si="32">L13-L14</f>
        <v>0</v>
      </c>
      <c r="M15" s="7">
        <f t="shared" ref="M15" si="33">M13-M14</f>
        <v>0</v>
      </c>
      <c r="N15" s="7">
        <f t="shared" ref="N15" si="34">N13-N14</f>
        <v>0</v>
      </c>
      <c r="O15" s="8">
        <f t="shared" ref="O15" si="35">O13-O14</f>
        <v>0</v>
      </c>
      <c r="P15" s="184">
        <f t="shared" si="22"/>
        <v>0</v>
      </c>
      <c r="Q15" s="178">
        <f t="shared" si="23"/>
        <v>0</v>
      </c>
      <c r="R15" s="178">
        <f t="shared" si="24"/>
        <v>0</v>
      </c>
      <c r="S15" s="185">
        <f t="shared" si="25"/>
        <v>0</v>
      </c>
    </row>
    <row r="16" spans="1:19" ht="27.75" customHeight="1" x14ac:dyDescent="0.2">
      <c r="A16" s="703" t="s">
        <v>174</v>
      </c>
      <c r="B16" s="706" t="s">
        <v>28</v>
      </c>
      <c r="C16" s="228" t="s">
        <v>29</v>
      </c>
      <c r="D16" s="229">
        <f t="shared" ref="D16:O17" si="36">SUMIF($C$7:$C$15,$C16,D$7:D$15)</f>
        <v>0</v>
      </c>
      <c r="E16" s="229">
        <f t="shared" si="36"/>
        <v>0</v>
      </c>
      <c r="F16" s="229">
        <f t="shared" si="36"/>
        <v>0</v>
      </c>
      <c r="G16" s="229">
        <f t="shared" si="36"/>
        <v>0</v>
      </c>
      <c r="H16" s="229">
        <f t="shared" si="36"/>
        <v>0</v>
      </c>
      <c r="I16" s="229">
        <f t="shared" si="36"/>
        <v>0</v>
      </c>
      <c r="J16" s="229">
        <f t="shared" si="36"/>
        <v>0</v>
      </c>
      <c r="K16" s="229">
        <f t="shared" si="36"/>
        <v>0</v>
      </c>
      <c r="L16" s="229">
        <f t="shared" si="36"/>
        <v>0</v>
      </c>
      <c r="M16" s="229">
        <f t="shared" si="36"/>
        <v>0</v>
      </c>
      <c r="N16" s="229">
        <f t="shared" si="36"/>
        <v>0</v>
      </c>
      <c r="O16" s="229">
        <f t="shared" si="36"/>
        <v>0</v>
      </c>
      <c r="P16" s="200">
        <f t="shared" ref="P16:P18" si="37">SUM(D16:H16)</f>
        <v>0</v>
      </c>
      <c r="Q16" s="201">
        <f t="shared" ref="Q16:Q18" si="38">SUM(I16:K16)</f>
        <v>0</v>
      </c>
      <c r="R16" s="201">
        <f t="shared" ref="R16:R18" si="39">SUM(L16:O16)</f>
        <v>0</v>
      </c>
      <c r="S16" s="204">
        <f t="shared" ref="S16:S18" si="40">SUM(D16:O16)</f>
        <v>0</v>
      </c>
    </row>
    <row r="17" spans="1:19" ht="25.5" x14ac:dyDescent="0.2">
      <c r="A17" s="704"/>
      <c r="B17" s="707"/>
      <c r="C17" s="230" t="s">
        <v>30</v>
      </c>
      <c r="D17" s="229">
        <f t="shared" si="36"/>
        <v>0</v>
      </c>
      <c r="E17" s="229">
        <f t="shared" si="36"/>
        <v>0</v>
      </c>
      <c r="F17" s="229">
        <f t="shared" si="36"/>
        <v>0</v>
      </c>
      <c r="G17" s="229">
        <f t="shared" si="36"/>
        <v>0</v>
      </c>
      <c r="H17" s="229">
        <f t="shared" si="36"/>
        <v>0</v>
      </c>
      <c r="I17" s="229">
        <f t="shared" si="36"/>
        <v>0</v>
      </c>
      <c r="J17" s="229">
        <f t="shared" si="36"/>
        <v>0</v>
      </c>
      <c r="K17" s="229">
        <f t="shared" si="36"/>
        <v>0</v>
      </c>
      <c r="L17" s="229">
        <f t="shared" si="36"/>
        <v>0</v>
      </c>
      <c r="M17" s="229">
        <f t="shared" si="36"/>
        <v>0</v>
      </c>
      <c r="N17" s="229">
        <f t="shared" si="36"/>
        <v>0</v>
      </c>
      <c r="O17" s="229">
        <f t="shared" si="36"/>
        <v>0</v>
      </c>
      <c r="P17" s="202">
        <f t="shared" si="37"/>
        <v>0</v>
      </c>
      <c r="Q17" s="203">
        <f t="shared" si="38"/>
        <v>0</v>
      </c>
      <c r="R17" s="203">
        <f t="shared" si="39"/>
        <v>0</v>
      </c>
      <c r="S17" s="205">
        <f t="shared" si="40"/>
        <v>0</v>
      </c>
    </row>
    <row r="18" spans="1:19" ht="27.75" customHeight="1" thickBot="1" x14ac:dyDescent="0.25">
      <c r="A18" s="705"/>
      <c r="B18" s="708"/>
      <c r="C18" s="231" t="s">
        <v>2</v>
      </c>
      <c r="D18" s="232">
        <f t="shared" ref="D18:O18" si="41">D16-D17</f>
        <v>0</v>
      </c>
      <c r="E18" s="232">
        <f t="shared" si="41"/>
        <v>0</v>
      </c>
      <c r="F18" s="232">
        <f t="shared" si="41"/>
        <v>0</v>
      </c>
      <c r="G18" s="232">
        <f t="shared" si="41"/>
        <v>0</v>
      </c>
      <c r="H18" s="232">
        <f t="shared" si="41"/>
        <v>0</v>
      </c>
      <c r="I18" s="232">
        <f t="shared" si="41"/>
        <v>0</v>
      </c>
      <c r="J18" s="232">
        <f t="shared" si="41"/>
        <v>0</v>
      </c>
      <c r="K18" s="232">
        <f t="shared" si="41"/>
        <v>0</v>
      </c>
      <c r="L18" s="232">
        <f t="shared" si="41"/>
        <v>0</v>
      </c>
      <c r="M18" s="232">
        <f t="shared" si="41"/>
        <v>0</v>
      </c>
      <c r="N18" s="232">
        <f t="shared" si="41"/>
        <v>0</v>
      </c>
      <c r="O18" s="233">
        <f t="shared" si="41"/>
        <v>0</v>
      </c>
      <c r="P18" s="235">
        <f t="shared" si="37"/>
        <v>0</v>
      </c>
      <c r="Q18" s="236">
        <f t="shared" si="38"/>
        <v>0</v>
      </c>
      <c r="R18" s="236">
        <f t="shared" si="39"/>
        <v>0</v>
      </c>
      <c r="S18" s="234">
        <f t="shared" si="40"/>
        <v>0</v>
      </c>
    </row>
    <row r="22" spans="1:19" x14ac:dyDescent="0.2">
      <c r="D22" s="73"/>
      <c r="E22" s="73"/>
      <c r="F22" s="73"/>
    </row>
  </sheetData>
  <sheetProtection formatCells="0" formatColumns="0" formatRows="0"/>
  <mergeCells count="13">
    <mergeCell ref="A16:A18"/>
    <mergeCell ref="B16:B18"/>
    <mergeCell ref="P6:S6"/>
    <mergeCell ref="P4:S4"/>
    <mergeCell ref="A1:O1"/>
    <mergeCell ref="B2:O2"/>
    <mergeCell ref="B7:B9"/>
    <mergeCell ref="B10:B12"/>
    <mergeCell ref="B13:B15"/>
    <mergeCell ref="A7:A9"/>
    <mergeCell ref="A10:A12"/>
    <mergeCell ref="A13:A15"/>
    <mergeCell ref="D6:O6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7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S31"/>
  <sheetViews>
    <sheetView zoomScale="80" zoomScaleNormal="80" workbookViewId="0">
      <pane xSplit="1" ySplit="8" topLeftCell="B9" activePane="bottomRight" state="frozen"/>
      <selection activeCell="D7" sqref="D7"/>
      <selection pane="topRight" activeCell="D7" sqref="D7"/>
      <selection pane="bottomLeft" activeCell="D7" sqref="D7"/>
      <selection pane="bottomRight" activeCell="B9" sqref="B9"/>
    </sheetView>
  </sheetViews>
  <sheetFormatPr baseColWidth="10" defaultColWidth="11.42578125" defaultRowHeight="12.75" x14ac:dyDescent="0.2"/>
  <cols>
    <col min="1" max="2" width="38.42578125" style="11" customWidth="1"/>
    <col min="3" max="3" width="39.42578125" style="11" bestFit="1" customWidth="1"/>
    <col min="4" max="15" width="19" style="11" customWidth="1"/>
    <col min="16" max="19" width="20.7109375" style="11" customWidth="1"/>
    <col min="20" max="16384" width="11.42578125" style="11"/>
  </cols>
  <sheetData>
    <row r="1" spans="1:19" ht="43.5" customHeight="1" thickBot="1" x14ac:dyDescent="0.25">
      <c r="A1" s="726" t="s">
        <v>49</v>
      </c>
      <c r="B1" s="727"/>
      <c r="C1" s="727"/>
      <c r="D1" s="728"/>
      <c r="E1" s="729"/>
    </row>
    <row r="2" spans="1:19" ht="57.75" customHeight="1" thickBot="1" x14ac:dyDescent="0.25">
      <c r="A2" s="732" t="s">
        <v>56</v>
      </c>
      <c r="B2" s="733"/>
      <c r="C2" s="733"/>
      <c r="D2" s="733"/>
      <c r="E2" s="734"/>
    </row>
    <row r="3" spans="1:19" s="14" customFormat="1" ht="20.25" customHeight="1" thickBot="1" x14ac:dyDescent="0.25">
      <c r="A3" s="78" t="s">
        <v>40</v>
      </c>
      <c r="B3" s="730"/>
      <c r="C3" s="730"/>
      <c r="D3" s="730"/>
      <c r="E3" s="73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9" s="14" customFormat="1" ht="20.25" customHeight="1" x14ac:dyDescent="0.2">
      <c r="A4" s="169"/>
      <c r="B4" s="168"/>
      <c r="C4" s="168"/>
      <c r="D4" s="168"/>
      <c r="E4" s="16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9" s="14" customFormat="1" ht="20.25" customHeight="1" thickBot="1" x14ac:dyDescent="0.25">
      <c r="A5" s="72"/>
      <c r="B5" s="168"/>
      <c r="C5" s="168"/>
      <c r="D5" s="168"/>
      <c r="E5" s="16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9" x14ac:dyDescent="0.2">
      <c r="A6" s="330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741" t="s">
        <v>28</v>
      </c>
      <c r="Q6" s="742"/>
      <c r="R6" s="742"/>
      <c r="S6" s="743"/>
    </row>
    <row r="7" spans="1:19" ht="15" x14ac:dyDescent="0.2">
      <c r="A7" s="735" t="s">
        <v>43</v>
      </c>
      <c r="B7" s="737" t="s">
        <v>47</v>
      </c>
      <c r="C7" s="739" t="s">
        <v>15</v>
      </c>
      <c r="D7" s="332" t="s">
        <v>72</v>
      </c>
      <c r="E7" s="332" t="s">
        <v>73</v>
      </c>
      <c r="F7" s="332" t="s">
        <v>18</v>
      </c>
      <c r="G7" s="332" t="s">
        <v>19</v>
      </c>
      <c r="H7" s="332" t="s">
        <v>20</v>
      </c>
      <c r="I7" s="332" t="s">
        <v>21</v>
      </c>
      <c r="J7" s="332" t="s">
        <v>22</v>
      </c>
      <c r="K7" s="332" t="s">
        <v>23</v>
      </c>
      <c r="L7" s="332" t="s">
        <v>24</v>
      </c>
      <c r="M7" s="332" t="s">
        <v>25</v>
      </c>
      <c r="N7" s="332" t="s">
        <v>26</v>
      </c>
      <c r="O7" s="333" t="s">
        <v>27</v>
      </c>
      <c r="P7" s="171" t="s">
        <v>128</v>
      </c>
      <c r="Q7" s="172" t="s">
        <v>129</v>
      </c>
      <c r="R7" s="172" t="s">
        <v>130</v>
      </c>
      <c r="S7" s="173" t="s">
        <v>131</v>
      </c>
    </row>
    <row r="8" spans="1:19" ht="13.5" thickBot="1" x14ac:dyDescent="0.25">
      <c r="A8" s="736"/>
      <c r="B8" s="738"/>
      <c r="C8" s="740"/>
      <c r="D8" s="724" t="s">
        <v>36</v>
      </c>
      <c r="E8" s="725"/>
      <c r="F8" s="725"/>
      <c r="G8" s="725"/>
      <c r="H8" s="725"/>
      <c r="I8" s="725"/>
      <c r="J8" s="725"/>
      <c r="K8" s="725"/>
      <c r="L8" s="725"/>
      <c r="M8" s="725"/>
      <c r="N8" s="725"/>
      <c r="O8" s="725"/>
      <c r="P8" s="689" t="s">
        <v>36</v>
      </c>
      <c r="Q8" s="690"/>
      <c r="R8" s="690"/>
      <c r="S8" s="691"/>
    </row>
    <row r="9" spans="1:19" ht="21.75" customHeight="1" x14ac:dyDescent="0.2">
      <c r="A9" s="170"/>
      <c r="B9" s="96"/>
      <c r="C9" s="9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339">
        <f>SUM(D9:H9)</f>
        <v>0</v>
      </c>
      <c r="Q9" s="340">
        <f>SUM(I9:K9)</f>
        <v>0</v>
      </c>
      <c r="R9" s="340">
        <f>SUM(L9:O9)</f>
        <v>0</v>
      </c>
      <c r="S9" s="341">
        <f>SUM(D9:O9)</f>
        <v>0</v>
      </c>
    </row>
    <row r="10" spans="1:19" ht="21.75" customHeight="1" x14ac:dyDescent="0.2">
      <c r="A10" s="170"/>
      <c r="B10" s="96"/>
      <c r="C10" s="9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306">
        <f t="shared" ref="P10:P29" si="0">SUM(D10:H10)</f>
        <v>0</v>
      </c>
      <c r="Q10" s="307">
        <f t="shared" ref="Q10:Q29" si="1">SUM(I10:K10)</f>
        <v>0</v>
      </c>
      <c r="R10" s="307">
        <f t="shared" ref="R10:R29" si="2">SUM(L10:O10)</f>
        <v>0</v>
      </c>
      <c r="S10" s="308">
        <f t="shared" ref="S10:S29" si="3">SUM(D10:O10)</f>
        <v>0</v>
      </c>
    </row>
    <row r="11" spans="1:19" ht="21.75" customHeight="1" x14ac:dyDescent="0.2">
      <c r="A11" s="170"/>
      <c r="B11" s="96"/>
      <c r="C11" s="96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06">
        <f t="shared" si="0"/>
        <v>0</v>
      </c>
      <c r="Q11" s="307">
        <f t="shared" si="1"/>
        <v>0</v>
      </c>
      <c r="R11" s="307">
        <f t="shared" si="2"/>
        <v>0</v>
      </c>
      <c r="S11" s="308">
        <f t="shared" si="3"/>
        <v>0</v>
      </c>
    </row>
    <row r="12" spans="1:19" ht="21.75" customHeight="1" x14ac:dyDescent="0.2">
      <c r="A12" s="170"/>
      <c r="B12" s="96"/>
      <c r="C12" s="9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06">
        <f t="shared" si="0"/>
        <v>0</v>
      </c>
      <c r="Q12" s="307">
        <f t="shared" si="1"/>
        <v>0</v>
      </c>
      <c r="R12" s="307">
        <f t="shared" si="2"/>
        <v>0</v>
      </c>
      <c r="S12" s="308">
        <f t="shared" si="3"/>
        <v>0</v>
      </c>
    </row>
    <row r="13" spans="1:19" ht="21.75" customHeight="1" x14ac:dyDescent="0.2">
      <c r="A13" s="170"/>
      <c r="B13" s="96"/>
      <c r="C13" s="96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306">
        <f t="shared" si="0"/>
        <v>0</v>
      </c>
      <c r="Q13" s="307">
        <f t="shared" si="1"/>
        <v>0</v>
      </c>
      <c r="R13" s="307">
        <f t="shared" si="2"/>
        <v>0</v>
      </c>
      <c r="S13" s="308">
        <f t="shared" si="3"/>
        <v>0</v>
      </c>
    </row>
    <row r="14" spans="1:19" ht="21.75" customHeight="1" x14ac:dyDescent="0.2">
      <c r="A14" s="170"/>
      <c r="B14" s="96"/>
      <c r="C14" s="96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06">
        <f t="shared" si="0"/>
        <v>0</v>
      </c>
      <c r="Q14" s="307">
        <f t="shared" si="1"/>
        <v>0</v>
      </c>
      <c r="R14" s="307">
        <f t="shared" si="2"/>
        <v>0</v>
      </c>
      <c r="S14" s="308">
        <f t="shared" si="3"/>
        <v>0</v>
      </c>
    </row>
    <row r="15" spans="1:19" ht="21.75" customHeight="1" x14ac:dyDescent="0.2">
      <c r="A15" s="170"/>
      <c r="B15" s="96"/>
      <c r="C15" s="96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306">
        <f t="shared" si="0"/>
        <v>0</v>
      </c>
      <c r="Q15" s="307">
        <f t="shared" si="1"/>
        <v>0</v>
      </c>
      <c r="R15" s="307">
        <f t="shared" si="2"/>
        <v>0</v>
      </c>
      <c r="S15" s="308">
        <f t="shared" si="3"/>
        <v>0</v>
      </c>
    </row>
    <row r="16" spans="1:19" ht="21.75" customHeight="1" x14ac:dyDescent="0.2">
      <c r="A16" s="170"/>
      <c r="B16" s="96"/>
      <c r="C16" s="96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06">
        <f t="shared" si="0"/>
        <v>0</v>
      </c>
      <c r="Q16" s="307">
        <f t="shared" si="1"/>
        <v>0</v>
      </c>
      <c r="R16" s="307">
        <f t="shared" si="2"/>
        <v>0</v>
      </c>
      <c r="S16" s="308">
        <f t="shared" si="3"/>
        <v>0</v>
      </c>
    </row>
    <row r="17" spans="1:19" ht="21.75" customHeight="1" x14ac:dyDescent="0.2">
      <c r="A17" s="170"/>
      <c r="B17" s="96"/>
      <c r="C17" s="96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306">
        <f t="shared" si="0"/>
        <v>0</v>
      </c>
      <c r="Q17" s="307">
        <f t="shared" si="1"/>
        <v>0</v>
      </c>
      <c r="R17" s="307">
        <f t="shared" si="2"/>
        <v>0</v>
      </c>
      <c r="S17" s="308">
        <f t="shared" si="3"/>
        <v>0</v>
      </c>
    </row>
    <row r="18" spans="1:19" ht="21.75" customHeight="1" x14ac:dyDescent="0.2">
      <c r="A18" s="170"/>
      <c r="B18" s="96"/>
      <c r="C18" s="96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306">
        <f t="shared" si="0"/>
        <v>0</v>
      </c>
      <c r="Q18" s="307">
        <f t="shared" si="1"/>
        <v>0</v>
      </c>
      <c r="R18" s="307">
        <f t="shared" si="2"/>
        <v>0</v>
      </c>
      <c r="S18" s="308">
        <f t="shared" si="3"/>
        <v>0</v>
      </c>
    </row>
    <row r="19" spans="1:19" ht="21.75" customHeight="1" x14ac:dyDescent="0.2">
      <c r="A19" s="170"/>
      <c r="B19" s="96"/>
      <c r="C19" s="9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306">
        <f t="shared" si="0"/>
        <v>0</v>
      </c>
      <c r="Q19" s="307">
        <f t="shared" si="1"/>
        <v>0</v>
      </c>
      <c r="R19" s="307">
        <f t="shared" si="2"/>
        <v>0</v>
      </c>
      <c r="S19" s="308">
        <f t="shared" si="3"/>
        <v>0</v>
      </c>
    </row>
    <row r="20" spans="1:19" ht="21.75" customHeight="1" x14ac:dyDescent="0.2">
      <c r="A20" s="170"/>
      <c r="B20" s="96"/>
      <c r="C20" s="96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306">
        <f t="shared" si="0"/>
        <v>0</v>
      </c>
      <c r="Q20" s="307">
        <f t="shared" si="1"/>
        <v>0</v>
      </c>
      <c r="R20" s="307">
        <f t="shared" si="2"/>
        <v>0</v>
      </c>
      <c r="S20" s="308">
        <f t="shared" si="3"/>
        <v>0</v>
      </c>
    </row>
    <row r="21" spans="1:19" ht="21.75" customHeight="1" x14ac:dyDescent="0.2">
      <c r="A21" s="170"/>
      <c r="B21" s="96"/>
      <c r="C21" s="96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306">
        <f t="shared" si="0"/>
        <v>0</v>
      </c>
      <c r="Q21" s="307">
        <f t="shared" si="1"/>
        <v>0</v>
      </c>
      <c r="R21" s="307">
        <f t="shared" si="2"/>
        <v>0</v>
      </c>
      <c r="S21" s="308">
        <f t="shared" si="3"/>
        <v>0</v>
      </c>
    </row>
    <row r="22" spans="1:19" ht="21.75" customHeight="1" x14ac:dyDescent="0.2">
      <c r="A22" s="170"/>
      <c r="B22" s="96"/>
      <c r="C22" s="9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306">
        <f t="shared" si="0"/>
        <v>0</v>
      </c>
      <c r="Q22" s="307">
        <f t="shared" si="1"/>
        <v>0</v>
      </c>
      <c r="R22" s="307">
        <f t="shared" si="2"/>
        <v>0</v>
      </c>
      <c r="S22" s="308">
        <f t="shared" si="3"/>
        <v>0</v>
      </c>
    </row>
    <row r="23" spans="1:19" ht="21.75" customHeight="1" x14ac:dyDescent="0.2">
      <c r="A23" s="170"/>
      <c r="B23" s="96"/>
      <c r="C23" s="9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306">
        <f t="shared" si="0"/>
        <v>0</v>
      </c>
      <c r="Q23" s="307">
        <f t="shared" si="1"/>
        <v>0</v>
      </c>
      <c r="R23" s="307">
        <f t="shared" si="2"/>
        <v>0</v>
      </c>
      <c r="S23" s="308">
        <f t="shared" si="3"/>
        <v>0</v>
      </c>
    </row>
    <row r="24" spans="1:19" ht="21.75" customHeight="1" x14ac:dyDescent="0.2">
      <c r="A24" s="170"/>
      <c r="B24" s="96"/>
      <c r="C24" s="9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06">
        <f t="shared" si="0"/>
        <v>0</v>
      </c>
      <c r="Q24" s="307">
        <f t="shared" si="1"/>
        <v>0</v>
      </c>
      <c r="R24" s="307">
        <f t="shared" si="2"/>
        <v>0</v>
      </c>
      <c r="S24" s="308">
        <f t="shared" si="3"/>
        <v>0</v>
      </c>
    </row>
    <row r="25" spans="1:19" ht="21.75" customHeight="1" x14ac:dyDescent="0.2">
      <c r="A25" s="170"/>
      <c r="B25" s="96"/>
      <c r="C25" s="9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06">
        <f t="shared" si="0"/>
        <v>0</v>
      </c>
      <c r="Q25" s="307">
        <f t="shared" si="1"/>
        <v>0</v>
      </c>
      <c r="R25" s="307">
        <f t="shared" si="2"/>
        <v>0</v>
      </c>
      <c r="S25" s="308">
        <f t="shared" si="3"/>
        <v>0</v>
      </c>
    </row>
    <row r="26" spans="1:19" ht="21.75" customHeight="1" x14ac:dyDescent="0.2">
      <c r="A26" s="170"/>
      <c r="B26" s="96"/>
      <c r="C26" s="9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06">
        <f t="shared" si="0"/>
        <v>0</v>
      </c>
      <c r="Q26" s="307">
        <f t="shared" si="1"/>
        <v>0</v>
      </c>
      <c r="R26" s="307">
        <f t="shared" si="2"/>
        <v>0</v>
      </c>
      <c r="S26" s="308">
        <f t="shared" si="3"/>
        <v>0</v>
      </c>
    </row>
    <row r="27" spans="1:19" ht="21.75" customHeight="1" x14ac:dyDescent="0.2">
      <c r="A27" s="170"/>
      <c r="B27" s="96"/>
      <c r="C27" s="9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306">
        <f t="shared" si="0"/>
        <v>0</v>
      </c>
      <c r="Q27" s="307">
        <f t="shared" si="1"/>
        <v>0</v>
      </c>
      <c r="R27" s="307">
        <f t="shared" si="2"/>
        <v>0</v>
      </c>
      <c r="S27" s="308">
        <f t="shared" si="3"/>
        <v>0</v>
      </c>
    </row>
    <row r="28" spans="1:19" ht="21.75" customHeight="1" x14ac:dyDescent="0.2">
      <c r="A28" s="170"/>
      <c r="B28" s="96"/>
      <c r="C28" s="9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06">
        <f t="shared" si="0"/>
        <v>0</v>
      </c>
      <c r="Q28" s="307">
        <f t="shared" si="1"/>
        <v>0</v>
      </c>
      <c r="R28" s="307">
        <f t="shared" si="2"/>
        <v>0</v>
      </c>
      <c r="S28" s="308">
        <f t="shared" si="3"/>
        <v>0</v>
      </c>
    </row>
    <row r="29" spans="1:19" ht="21.75" customHeight="1" thickBot="1" x14ac:dyDescent="0.25">
      <c r="A29" s="170"/>
      <c r="B29" s="96"/>
      <c r="C29" s="9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342">
        <f t="shared" si="0"/>
        <v>0</v>
      </c>
      <c r="Q29" s="343">
        <f t="shared" si="1"/>
        <v>0</v>
      </c>
      <c r="R29" s="343">
        <f t="shared" si="2"/>
        <v>0</v>
      </c>
      <c r="S29" s="344">
        <f t="shared" si="3"/>
        <v>0</v>
      </c>
    </row>
    <row r="30" spans="1:19" s="97" customFormat="1" ht="26.25" customHeight="1" thickBot="1" x14ac:dyDescent="0.25">
      <c r="A30" s="334" t="s">
        <v>28</v>
      </c>
      <c r="B30" s="335"/>
      <c r="C30" s="336"/>
      <c r="D30" s="337">
        <f>SUM(D9:D29)</f>
        <v>0</v>
      </c>
      <c r="E30" s="337">
        <f t="shared" ref="E30:S30" si="4">SUM(E9:E29)</f>
        <v>0</v>
      </c>
      <c r="F30" s="337">
        <f t="shared" si="4"/>
        <v>0</v>
      </c>
      <c r="G30" s="337">
        <f t="shared" si="4"/>
        <v>0</v>
      </c>
      <c r="H30" s="337">
        <f t="shared" si="4"/>
        <v>0</v>
      </c>
      <c r="I30" s="337">
        <f t="shared" si="4"/>
        <v>0</v>
      </c>
      <c r="J30" s="337">
        <f t="shared" si="4"/>
        <v>0</v>
      </c>
      <c r="K30" s="337">
        <f t="shared" si="4"/>
        <v>0</v>
      </c>
      <c r="L30" s="337">
        <f t="shared" si="4"/>
        <v>0</v>
      </c>
      <c r="M30" s="337">
        <f t="shared" si="4"/>
        <v>0</v>
      </c>
      <c r="N30" s="337">
        <f t="shared" si="4"/>
        <v>0</v>
      </c>
      <c r="O30" s="338">
        <f t="shared" si="4"/>
        <v>0</v>
      </c>
      <c r="P30" s="345">
        <f t="shared" si="4"/>
        <v>0</v>
      </c>
      <c r="Q30" s="346">
        <f t="shared" si="4"/>
        <v>0</v>
      </c>
      <c r="R30" s="346">
        <f t="shared" si="4"/>
        <v>0</v>
      </c>
      <c r="S30" s="347">
        <f t="shared" si="4"/>
        <v>0</v>
      </c>
    </row>
    <row r="31" spans="1:19" x14ac:dyDescent="0.2">
      <c r="A31" s="72"/>
    </row>
  </sheetData>
  <sheetProtection algorithmName="SHA-512" hashValue="d3WHmwhhX7bHnVuYSr1GYpOCX6ZnSCfTcjMo4SEWNid5Nn6x2vtPIQyF/EvwZC+Hk9ngyqCrsllZz+0hj2OJEA==" saltValue="iU30dhYMqgBJ4FQTI0HASw==" spinCount="100000" sheet="1" objects="1" scenarios="1" formatCells="0" formatColumns="0" formatRows="0"/>
  <mergeCells count="9">
    <mergeCell ref="D8:O8"/>
    <mergeCell ref="P8:S8"/>
    <mergeCell ref="A1:E1"/>
    <mergeCell ref="B3:E3"/>
    <mergeCell ref="A2:E2"/>
    <mergeCell ref="A7:A8"/>
    <mergeCell ref="B7:B8"/>
    <mergeCell ref="C7:C8"/>
    <mergeCell ref="P6:S6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1" orientation="landscape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0"/>
  <sheetViews>
    <sheetView workbookViewId="0"/>
  </sheetViews>
  <sheetFormatPr baseColWidth="10" defaultRowHeight="12.75" x14ac:dyDescent="0.2"/>
  <cols>
    <col min="1" max="1" width="40" customWidth="1"/>
    <col min="2" max="2" width="21.28515625" customWidth="1"/>
    <col min="3" max="3" width="17" customWidth="1"/>
    <col min="4" max="4" width="21.140625" customWidth="1"/>
    <col min="5" max="5" width="23.7109375" customWidth="1"/>
    <col min="6" max="6" width="24.85546875" customWidth="1"/>
  </cols>
  <sheetData>
    <row r="1" spans="1:4" ht="13.5" thickBot="1" x14ac:dyDescent="0.25"/>
    <row r="2" spans="1:4" ht="101.25" customHeight="1" thickBot="1" x14ac:dyDescent="0.25">
      <c r="A2" s="726" t="s">
        <v>200</v>
      </c>
      <c r="B2" s="753"/>
      <c r="C2" s="753"/>
      <c r="D2" s="754"/>
    </row>
    <row r="3" spans="1:4" ht="21.75" customHeight="1" thickBot="1" x14ac:dyDescent="0.25">
      <c r="A3" s="394" t="s">
        <v>40</v>
      </c>
      <c r="B3" s="757"/>
      <c r="C3" s="758"/>
      <c r="D3" s="759"/>
    </row>
    <row r="4" spans="1:4" ht="108" customHeight="1" thickBot="1" x14ac:dyDescent="0.25">
      <c r="A4" s="750" t="s">
        <v>202</v>
      </c>
      <c r="B4" s="751"/>
      <c r="C4" s="751"/>
      <c r="D4" s="752"/>
    </row>
    <row r="6" spans="1:4" ht="38.25" x14ac:dyDescent="0.2">
      <c r="A6" s="348" t="s">
        <v>84</v>
      </c>
      <c r="B6" s="349" t="s">
        <v>83</v>
      </c>
      <c r="C6" s="349" t="s">
        <v>86</v>
      </c>
      <c r="D6" s="348" t="s">
        <v>36</v>
      </c>
    </row>
    <row r="7" spans="1:4" x14ac:dyDescent="0.2">
      <c r="A7" s="96"/>
      <c r="B7" s="96"/>
      <c r="C7" s="96"/>
      <c r="D7" s="9"/>
    </row>
    <row r="8" spans="1:4" ht="26.25" thickBot="1" x14ac:dyDescent="0.25">
      <c r="A8" s="350" t="s">
        <v>99</v>
      </c>
      <c r="B8" s="383"/>
      <c r="C8" s="143">
        <v>0.1</v>
      </c>
      <c r="D8" s="358">
        <f>B8*C8</f>
        <v>0</v>
      </c>
    </row>
    <row r="9" spans="1:4" ht="21" customHeight="1" x14ac:dyDescent="0.2">
      <c r="A9" s="351" t="s">
        <v>85</v>
      </c>
      <c r="B9" s="384"/>
      <c r="C9" s="145">
        <v>1.55</v>
      </c>
      <c r="D9" s="359">
        <f>B9*C9</f>
        <v>0</v>
      </c>
    </row>
    <row r="10" spans="1:4" ht="21" customHeight="1" x14ac:dyDescent="0.2">
      <c r="A10" s="352" t="s">
        <v>87</v>
      </c>
      <c r="B10" s="385"/>
      <c r="C10" s="142">
        <v>1.55</v>
      </c>
      <c r="D10" s="359">
        <f t="shared" ref="D10:D15" si="0">B10*C10</f>
        <v>0</v>
      </c>
    </row>
    <row r="11" spans="1:4" ht="21" customHeight="1" thickBot="1" x14ac:dyDescent="0.25">
      <c r="A11" s="350" t="s">
        <v>88</v>
      </c>
      <c r="B11" s="386"/>
      <c r="C11" s="143">
        <v>1.55</v>
      </c>
      <c r="D11" s="358">
        <f t="shared" si="0"/>
        <v>0</v>
      </c>
    </row>
    <row r="12" spans="1:4" ht="21" customHeight="1" x14ac:dyDescent="0.2">
      <c r="A12" s="351" t="s">
        <v>89</v>
      </c>
      <c r="B12" s="384"/>
      <c r="C12" s="145">
        <v>0.6</v>
      </c>
      <c r="D12" s="359">
        <f t="shared" si="0"/>
        <v>0</v>
      </c>
    </row>
    <row r="13" spans="1:4" ht="21" customHeight="1" x14ac:dyDescent="0.2">
      <c r="A13" s="353" t="s">
        <v>90</v>
      </c>
      <c r="B13" s="387"/>
      <c r="C13" s="145">
        <v>0.6</v>
      </c>
      <c r="D13" s="359">
        <f t="shared" si="0"/>
        <v>0</v>
      </c>
    </row>
    <row r="14" spans="1:4" ht="21" customHeight="1" x14ac:dyDescent="0.2">
      <c r="A14" s="353" t="s">
        <v>91</v>
      </c>
      <c r="B14" s="387"/>
      <c r="C14" s="145">
        <v>0.6</v>
      </c>
      <c r="D14" s="359">
        <f t="shared" si="0"/>
        <v>0</v>
      </c>
    </row>
    <row r="15" spans="1:4" ht="21" customHeight="1" thickBot="1" x14ac:dyDescent="0.25">
      <c r="A15" s="354" t="s">
        <v>92</v>
      </c>
      <c r="B15" s="388"/>
      <c r="C15" s="143">
        <v>0.6</v>
      </c>
      <c r="D15" s="358">
        <f t="shared" si="0"/>
        <v>0</v>
      </c>
    </row>
    <row r="16" spans="1:4" ht="25.5" x14ac:dyDescent="0.2">
      <c r="A16" s="351" t="s">
        <v>109</v>
      </c>
      <c r="B16" s="389"/>
      <c r="C16" s="362"/>
      <c r="D16" s="359">
        <f>SUM(D17:D20)</f>
        <v>0</v>
      </c>
    </row>
    <row r="17" spans="1:14" ht="21" customHeight="1" x14ac:dyDescent="0.2">
      <c r="A17" s="355" t="s">
        <v>93</v>
      </c>
      <c r="B17" s="387"/>
      <c r="C17" s="10">
        <v>0.3</v>
      </c>
      <c r="D17" s="360">
        <f>B17*C17</f>
        <v>0</v>
      </c>
    </row>
    <row r="18" spans="1:14" ht="21" customHeight="1" x14ac:dyDescent="0.2">
      <c r="A18" s="355" t="s">
        <v>94</v>
      </c>
      <c r="B18" s="387"/>
      <c r="C18" s="10">
        <v>0.3</v>
      </c>
      <c r="D18" s="360">
        <f>B18*C18</f>
        <v>0</v>
      </c>
    </row>
    <row r="19" spans="1:14" ht="21" customHeight="1" x14ac:dyDescent="0.2">
      <c r="A19" s="355" t="s">
        <v>95</v>
      </c>
      <c r="B19" s="387"/>
      <c r="C19" s="10">
        <v>0.3</v>
      </c>
      <c r="D19" s="360">
        <f>B19*C19</f>
        <v>0</v>
      </c>
    </row>
    <row r="20" spans="1:14" ht="21" customHeight="1" thickBot="1" x14ac:dyDescent="0.25">
      <c r="A20" s="356" t="s">
        <v>96</v>
      </c>
      <c r="B20" s="388"/>
      <c r="C20" s="144">
        <v>0.3</v>
      </c>
      <c r="D20" s="358">
        <f>B20*C20</f>
        <v>0</v>
      </c>
    </row>
    <row r="21" spans="1:14" ht="21.75" customHeight="1" thickBot="1" x14ac:dyDescent="0.25">
      <c r="A21" s="357" t="s">
        <v>97</v>
      </c>
      <c r="B21" s="363"/>
      <c r="C21" s="364"/>
      <c r="D21" s="361">
        <f>SUM(D8:D16)</f>
        <v>0</v>
      </c>
      <c r="E21" s="147"/>
    </row>
    <row r="22" spans="1:14" ht="34.5" customHeight="1" x14ac:dyDescent="0.2">
      <c r="A22" s="744" t="s">
        <v>137</v>
      </c>
      <c r="B22" s="745"/>
      <c r="C22" s="746"/>
      <c r="D22" s="365" t="s">
        <v>36</v>
      </c>
      <c r="E22" s="269"/>
      <c r="F22" s="268"/>
      <c r="G22" s="268"/>
      <c r="H22" s="268"/>
      <c r="I22" s="268"/>
      <c r="J22" s="268"/>
      <c r="K22" s="268"/>
      <c r="L22" s="268"/>
      <c r="M22" s="268"/>
      <c r="N22" s="157"/>
    </row>
    <row r="23" spans="1:14" ht="46.5" customHeight="1" thickBot="1" x14ac:dyDescent="0.25">
      <c r="A23" s="755" t="s">
        <v>215</v>
      </c>
      <c r="B23" s="756"/>
      <c r="C23" s="756"/>
      <c r="D23" s="264"/>
      <c r="E23" s="270"/>
      <c r="F23" s="268"/>
      <c r="G23" s="268"/>
      <c r="H23" s="268"/>
      <c r="I23" s="268"/>
      <c r="J23" s="268"/>
      <c r="K23" s="268"/>
      <c r="L23" s="268"/>
      <c r="M23" s="268"/>
      <c r="N23" s="157"/>
    </row>
    <row r="24" spans="1:14" ht="36" customHeight="1" thickBot="1" x14ac:dyDescent="0.25">
      <c r="A24" s="366" t="s">
        <v>100</v>
      </c>
      <c r="B24" s="367"/>
      <c r="C24" s="367"/>
      <c r="D24" s="368">
        <f>D21-D23</f>
        <v>0</v>
      </c>
      <c r="E24" s="270"/>
      <c r="F24" s="268"/>
      <c r="G24" s="268"/>
      <c r="H24" s="268"/>
      <c r="I24" s="268"/>
      <c r="J24" s="268"/>
      <c r="K24" s="268"/>
      <c r="L24" s="268"/>
      <c r="M24" s="268"/>
      <c r="N24" s="157"/>
    </row>
    <row r="25" spans="1:14" ht="12.75" customHeight="1" x14ac:dyDescent="0.2">
      <c r="A25" s="150"/>
      <c r="B25" s="151"/>
      <c r="C25" s="151"/>
      <c r="D25" s="152"/>
      <c r="E25" s="157"/>
      <c r="F25" s="157"/>
      <c r="G25" s="157"/>
      <c r="H25" s="157"/>
      <c r="I25" s="157"/>
      <c r="J25" s="157"/>
      <c r="K25" s="157"/>
      <c r="L25" s="157"/>
      <c r="M25" s="157"/>
      <c r="N25" s="157"/>
    </row>
    <row r="26" spans="1:14" ht="13.5" thickBot="1" x14ac:dyDescent="0.25">
      <c r="A26" s="149"/>
      <c r="B26" s="146"/>
      <c r="C26" s="146"/>
      <c r="D26" s="146"/>
      <c r="E26" s="153"/>
      <c r="F26" s="153"/>
      <c r="G26" s="153"/>
      <c r="H26" s="153"/>
      <c r="I26" s="153"/>
      <c r="J26" s="153"/>
      <c r="K26" s="153"/>
      <c r="L26" s="153"/>
    </row>
    <row r="27" spans="1:14" ht="76.5" customHeight="1" thickBot="1" x14ac:dyDescent="0.25">
      <c r="A27" s="750" t="s">
        <v>201</v>
      </c>
      <c r="B27" s="751"/>
      <c r="C27" s="751"/>
      <c r="D27" s="752"/>
      <c r="E27" s="154"/>
      <c r="F27" s="153"/>
      <c r="G27" s="153"/>
      <c r="H27" s="153"/>
      <c r="I27" s="153"/>
      <c r="J27" s="153"/>
      <c r="K27" s="153"/>
      <c r="L27" s="153"/>
    </row>
    <row r="28" spans="1:14" ht="27" customHeight="1" x14ac:dyDescent="0.2">
      <c r="A28" s="371"/>
      <c r="B28" s="369"/>
      <c r="C28" s="370"/>
      <c r="D28" s="348" t="s">
        <v>36</v>
      </c>
      <c r="E28" s="154"/>
      <c r="F28" s="153"/>
      <c r="G28" s="153"/>
      <c r="H28" s="153"/>
      <c r="I28" s="153"/>
      <c r="J28" s="153"/>
      <c r="K28" s="153"/>
      <c r="L28" s="153"/>
    </row>
    <row r="29" spans="1:14" ht="27" customHeight="1" thickBot="1" x14ac:dyDescent="0.25">
      <c r="A29" s="747" t="s">
        <v>101</v>
      </c>
      <c r="B29" s="748"/>
      <c r="C29" s="749"/>
      <c r="D29" s="143"/>
      <c r="E29" s="155"/>
      <c r="F29" s="156"/>
      <c r="G29" s="156"/>
      <c r="H29" s="156"/>
      <c r="I29" s="156"/>
      <c r="J29" s="156"/>
      <c r="K29" s="156"/>
      <c r="L29" s="156"/>
    </row>
    <row r="30" spans="1:14" x14ac:dyDescent="0.2">
      <c r="E30" s="156"/>
      <c r="F30" s="156"/>
      <c r="G30" s="156"/>
      <c r="H30" s="156"/>
      <c r="I30" s="156"/>
      <c r="J30" s="156"/>
      <c r="K30" s="156"/>
      <c r="L30" s="156"/>
    </row>
  </sheetData>
  <sheetProtection password="F499" sheet="1" objects="1" scenarios="1" formatCells="0" formatColumns="0" formatRows="0"/>
  <mergeCells count="7">
    <mergeCell ref="A22:C22"/>
    <mergeCell ref="A29:C29"/>
    <mergeCell ref="A4:D4"/>
    <mergeCell ref="A2:D2"/>
    <mergeCell ref="A27:D27"/>
    <mergeCell ref="A23:C23"/>
    <mergeCell ref="B3:D3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84" orientation="portrait" r:id="rId1"/>
  <headerFooter scaleWithDoc="0">
    <oddHeader>&amp;C&amp;"Arial,Fett"&amp;12Antrag Aufgabenträger auf Gewährung von Leistungen 
gemäß RL Corona-Billigkeitsleistungen ÖPNV
des SMWA vom 21.07.2022</oddHeader>
    <oddFooter>&amp;CSeite &amp;P von &amp;N&amp;R&amp;K01+045Formularstand: 29.11.2023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10</vt:i4>
      </vt:variant>
    </vt:vector>
  </HeadingPairs>
  <TitlesOfParts>
    <vt:vector size="24" baseType="lpstr">
      <vt:lpstr>Anlage1_Jahr</vt:lpstr>
      <vt:lpstr>Anlage1</vt:lpstr>
      <vt:lpstr>Anl1.1.1_Fahrgeldeinnahmen</vt:lpstr>
      <vt:lpstr>Anl1.1.2_Fahrgeldeinnahmen</vt:lpstr>
      <vt:lpstr>Anl1.1.3_Fahrgeldeinnahmen</vt:lpstr>
      <vt:lpstr>Anl1.1.4_Fahrgeldeinnahmen</vt:lpstr>
      <vt:lpstr>Anl1.3_allgVorschrift</vt:lpstr>
      <vt:lpstr>Anl1.4_Ausgleich_AT</vt:lpstr>
      <vt:lpstr>Anl.1.5-Pauschalen 9-E-Ticket</vt:lpstr>
      <vt:lpstr>Anl1.6.1_geringAusgleich</vt:lpstr>
      <vt:lpstr>Anl1.6.2_geringAusgleich</vt:lpstr>
      <vt:lpstr>Anl1.7_weitErsparnisse</vt:lpstr>
      <vt:lpstr>Anl1.8.1_BT_Gk</vt:lpstr>
      <vt:lpstr>Anl1.8.2_BT_SPNV_AT</vt:lpstr>
      <vt:lpstr>'Anl.1.5-Pauschalen 9-E-Ticket'!Druckbereich</vt:lpstr>
      <vt:lpstr>Anl1.7_weitErsparnisse!Druckbereich</vt:lpstr>
      <vt:lpstr>Anlage1!Druckbereich</vt:lpstr>
      <vt:lpstr>Anlage1_Jahr!Druckbereich</vt:lpstr>
      <vt:lpstr>Anl1.1.1_Fahrgeldeinnahmen!Drucktitel</vt:lpstr>
      <vt:lpstr>Anl1.1.2_Fahrgeldeinnahmen!Drucktitel</vt:lpstr>
      <vt:lpstr>Anl1.1.3_Fahrgeldeinnahmen!Drucktitel</vt:lpstr>
      <vt:lpstr>Anl1.1.4_Fahrgeldeinnahmen!Drucktitel</vt:lpstr>
      <vt:lpstr>Anl1.6.1_geringAusgleich!Drucktitel</vt:lpstr>
      <vt:lpstr>Anl1.6.2_geringAusgleich!Drucktitel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michael.schaefer</dc:creator>
  <cp:lastModifiedBy>vci Michael Schaefer</cp:lastModifiedBy>
  <cp:lastPrinted>2024-01-11T09:07:02Z</cp:lastPrinted>
  <dcterms:created xsi:type="dcterms:W3CDTF">2020-09-10T14:04:04Z</dcterms:created>
  <dcterms:modified xsi:type="dcterms:W3CDTF">2024-01-11T09:07:48Z</dcterms:modified>
</cp:coreProperties>
</file>